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gerio\Desktop\JK\"/>
    </mc:Choice>
  </mc:AlternateContent>
  <bookViews>
    <workbookView xWindow="0" yWindow="0" windowWidth="28800" windowHeight="12300"/>
  </bookViews>
  <sheets>
    <sheet name="ORÇAMENTO" sheetId="1" r:id="rId1"/>
    <sheet name="CRONOGRAMA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ORÇAMENTO!$A$9:$I$48</definedName>
    <definedName name="ACOMPANHAMENTO" hidden="1">IF(VALUE([1]MENU!$O$4)=2,"BM","PLE")</definedName>
    <definedName name="_xlnm.Print_Area" localSheetId="1">CRONOGRAMA!$A$1:$O$34</definedName>
    <definedName name="CRONO.MaxParc" hidden="1">[2]CRONO!$G1048576+[2]CRONO!A1</definedName>
    <definedName name="Import.DescLote" hidden="1">[3]DADOS!$F$17</definedName>
    <definedName name="ORÇAMENTO.BancoRef" hidden="1">ORÇAMENTO!#REF!</definedName>
    <definedName name="ORÇAMENTO.CustoUnitario" hidden="1">ROUND(ORÇAMENTO!$O1,15-13*ORÇAMENTO!#REF!)</definedName>
    <definedName name="ORÇAMENTO.PrecoUnitarioLicitado" hidden="1">ORÇAMENTO!$AF1</definedName>
    <definedName name="REFERENCIA.Descricao" hidden="1">IF(ISNUMBER(ORÇAMENTO!$Z1),OFFSET(INDIRECT(ORÇAMENTO.BancoRef),ORÇAMENTO!$Z1-1,3,1),ORÇAMENTO!$Z1)</definedName>
    <definedName name="REFERENCIA.Unidade" hidden="1">IF(ISNUMBER(ORÇAMENTO!$Z1),OFFSET(INDIRECT(ORÇAMENTO.BancoRef),ORÇAMENTO!$Z1-1,4,1),"-")</definedName>
    <definedName name="SomaAgrup" hidden="1">SUMIF(OFFSET(ORÇAMENTO!$C1,1,0,ORÇAMENTO!$D1),"S",OFFSET(ORÇAMENTO!A1,1,0,ORÇAMENTO!$D1))</definedName>
    <definedName name="TIPOORCAMENTO" hidden="1">IF(VALUE([4]MENU!$O$3)=2,"Licitado","Proposto")</definedName>
    <definedName name="_xlnm.Print_Titles" localSheetId="0">ORÇAMENTO!$1:$9</definedName>
    <definedName name="VTOTAL1" hidden="1">ROUND(ORÇAMENTO!$N1*ORÇAMENTO!$Q1,15-13*ORÇAMENTO!#REF!)</definedName>
  </definedNames>
  <calcPr calcId="162913"/>
</workbook>
</file>

<file path=xl/calcChain.xml><?xml version="1.0" encoding="utf-8"?>
<calcChain xmlns="http://schemas.openxmlformats.org/spreadsheetml/2006/main">
  <c r="B19" i="2" l="1"/>
  <c r="B18" i="2"/>
  <c r="B17" i="2"/>
  <c r="B16" i="2"/>
  <c r="B15" i="2"/>
  <c r="B14" i="2"/>
  <c r="B13" i="2"/>
  <c r="A12" i="2"/>
  <c r="B12" i="2"/>
  <c r="A11" i="2"/>
  <c r="B11" i="2"/>
  <c r="D22" i="2" l="1"/>
  <c r="A2" i="2"/>
  <c r="A1" i="2"/>
  <c r="C5" i="2" l="1"/>
  <c r="C4" i="2"/>
  <c r="C3" i="2"/>
  <c r="C45" i="1" l="1"/>
  <c r="C49" i="1"/>
  <c r="C19" i="1"/>
  <c r="C24" i="1"/>
  <c r="C41" i="1"/>
  <c r="C47" i="1"/>
  <c r="C43" i="1"/>
  <c r="C27" i="1"/>
  <c r="C42" i="1"/>
  <c r="C22" i="1"/>
  <c r="C44" i="1"/>
  <c r="C28" i="1"/>
  <c r="C29" i="1"/>
  <c r="C23" i="1"/>
  <c r="C30" i="1"/>
  <c r="C38" i="1"/>
  <c r="C39" i="1"/>
  <c r="C46" i="1"/>
  <c r="C48" i="1"/>
  <c r="C31" i="1"/>
  <c r="C25" i="1"/>
  <c r="C50" i="1"/>
  <c r="C26" i="1"/>
</calcChain>
</file>

<file path=xl/sharedStrings.xml><?xml version="1.0" encoding="utf-8"?>
<sst xmlns="http://schemas.openxmlformats.org/spreadsheetml/2006/main" count="178" uniqueCount="119">
  <si>
    <t>1.</t>
  </si>
  <si>
    <t>1.1.</t>
  </si>
  <si>
    <t>M2</t>
  </si>
  <si>
    <t>UNID.</t>
  </si>
  <si>
    <t>ITEM</t>
  </si>
  <si>
    <t>CÓDIGO</t>
  </si>
  <si>
    <t>DESCRIÇÃO</t>
  </si>
  <si>
    <t>QTDE.</t>
  </si>
  <si>
    <t>PLACA DE OBRA EM CHAPA DE ACO GALVANIZADO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</si>
  <si>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</si>
  <si>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</si>
  <si>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</si>
  <si>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</si>
  <si>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</si>
  <si>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</si>
  <si>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</si>
  <si>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</si>
  <si>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</si>
  <si>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</si>
  <si>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</si>
  <si>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</si>
  <si>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</si>
  <si>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1.2.</t>
  </si>
  <si>
    <t>SERVIÇOS PRELIMINARES</t>
  </si>
  <si>
    <t>Custo Unitário (sem BDI) (R$)</t>
  </si>
  <si>
    <t>Preço Unitário (com BDI) (R$)</t>
  </si>
  <si>
    <t>Preço Total
(R$)</t>
  </si>
  <si>
    <t>BDI
(%)</t>
  </si>
  <si>
    <t>PREFEITURA MUNICIPAL DE PELOTAS</t>
  </si>
  <si>
    <t>SECRETARIA DE PLANEJAMENTO E GESTÃO - SEPLAG</t>
  </si>
  <si>
    <t>-</t>
  </si>
  <si>
    <t xml:space="preserve">BDI1: </t>
  </si>
  <si>
    <t>2.</t>
  </si>
  <si>
    <t>2.1.</t>
  </si>
  <si>
    <t>3.</t>
  </si>
  <si>
    <t>4.</t>
  </si>
  <si>
    <t>5.</t>
  </si>
  <si>
    <t>6.</t>
  </si>
  <si>
    <t>7.</t>
  </si>
  <si>
    <t>8.</t>
  </si>
  <si>
    <t xml:space="preserve">BDI2: </t>
  </si>
  <si>
    <t>Tipo de intervenção: ILUMINAÇÃO EM LED</t>
  </si>
  <si>
    <t>1.1.0.1.</t>
  </si>
  <si>
    <t>COMP-01</t>
  </si>
  <si>
    <t>INSTALAÇÕES ELÉTRICAS</t>
  </si>
  <si>
    <t>1.2.1.</t>
  </si>
  <si>
    <t>ELÉTRICA</t>
  </si>
  <si>
    <t>1.2.1.1</t>
  </si>
  <si>
    <t>1.2.1.2</t>
  </si>
  <si>
    <t>1.2.1.3</t>
  </si>
  <si>
    <t>COMP-03</t>
  </si>
  <si>
    <t>Identificação do projeto: ILUMINAÇÃO EM LED AVENIDAS</t>
  </si>
  <si>
    <t>COMP-02</t>
  </si>
  <si>
    <t>2.2.</t>
  </si>
  <si>
    <t>2.2.1.</t>
  </si>
  <si>
    <t>COMP-07</t>
  </si>
  <si>
    <t>2.1.1.4.</t>
  </si>
  <si>
    <t>COT-06</t>
  </si>
  <si>
    <t xml:space="preserve">BRAÇO DE AÇO GALVANIZADO COM 3,0M DE PROJEÇÃO HORIZONTAL - 60,3MM - 0º </t>
  </si>
  <si>
    <t>COT-05</t>
  </si>
  <si>
    <t xml:space="preserve">BRAÇO DE AÇO GALVANIZADO COM 4,0M DE PROJEÇÃO HORIZONTAL - 60,3MM - 0º </t>
  </si>
  <si>
    <t>6.1.</t>
  </si>
  <si>
    <t>RESERVA TÉCNICA DE LUMINÁRIAS</t>
  </si>
  <si>
    <t>LUMINÁRIAS</t>
  </si>
  <si>
    <t>6.1.0.1</t>
  </si>
  <si>
    <t>6.1.0.2</t>
  </si>
  <si>
    <t>6.1.0.3</t>
  </si>
  <si>
    <t>RELÉ FOTOELÉTRICO PARA COMANDO DE ILUMINAÇÃO EXTERNA 1000W</t>
  </si>
  <si>
    <t>Endereço: AV. FERREIRA VIANA, AV. ADOLFO FETTER E AV. JUSCELINO KUBITSCHEK DE OLIVEIRA</t>
  </si>
  <si>
    <t>PLANILHA ORÇAMENTÁRIA -  ILUMINAÇÃO EM LED AVENIDAS  FERREIRA VIANA, ADOLFO FETTER E AV. JUSCELINO KUBITSCHEK DE OLIVEIRA</t>
  </si>
  <si>
    <t>ILUMINAÇÃO EM LED AVENIDAS FERREIRA VIANA E ADOLFO FETTER</t>
  </si>
  <si>
    <t>COMP-04</t>
  </si>
  <si>
    <t>INSTALAÇÃO LUMINÁRIA EM LED POT. MÍNIMA 225W-FLUXO MÍNIMO29.000Lm -5.000K, COM BASE PARA RELÉ COM IP-66 - RELÉ  -  ABRAÇADEIRAS COMPLETAS - CABOS E CONECTORES. ( SEM FORNECIMENTO DA LUMINÁRIA)</t>
  </si>
  <si>
    <t>COMP-05</t>
  </si>
  <si>
    <t>COMP-06</t>
  </si>
  <si>
    <t>102103</t>
  </si>
  <si>
    <t>COMP-12</t>
  </si>
  <si>
    <t>COMP-13</t>
  </si>
  <si>
    <t>101538</t>
  </si>
  <si>
    <t>COT-01</t>
  </si>
  <si>
    <t>96986</t>
  </si>
  <si>
    <t>12327</t>
  </si>
  <si>
    <t>COMP-14</t>
  </si>
  <si>
    <t>1.2.1.5</t>
  </si>
  <si>
    <t>1.2.1.6</t>
  </si>
  <si>
    <t>1.2.1.7</t>
  </si>
  <si>
    <t>2.1.1.8</t>
  </si>
  <si>
    <t>INSTALAÇÃO LUMINÁRIA EM LED POT. MÍNIMA 180W-FLUXO MÍNIMO22.000Lm -5.000K, COM BASE PARA RELÉ COM IP-66 - RELÉ  - ABRAÇADEIRAS COMPLETAS - CABOS E CONECTORES. ( SEM FORNECIMENTO DA LUMINÁRIA)</t>
  </si>
  <si>
    <t>1.2.1.9</t>
  </si>
  <si>
    <t>1.2.1.10</t>
  </si>
  <si>
    <t>2.1.1.11</t>
  </si>
  <si>
    <t>M</t>
  </si>
  <si>
    <t>1.2.1.12</t>
  </si>
  <si>
    <t>1.2.1.13</t>
  </si>
  <si>
    <t>2.1.1.14</t>
  </si>
  <si>
    <t>1.2.1.15</t>
  </si>
  <si>
    <t>1.2.1.16</t>
  </si>
  <si>
    <t>2.1.1.17</t>
  </si>
  <si>
    <t xml:space="preserve">ILUMINAÇÃO EM LED AVENIDA PRESIDENTE JUSCELINO KUBITSCHEK DE OLIVEIRA </t>
  </si>
  <si>
    <t>2.1.0.1.</t>
  </si>
  <si>
    <t>2.2.1.1</t>
  </si>
  <si>
    <t>2.2.1.2</t>
  </si>
  <si>
    <t>2.2.1.3</t>
  </si>
  <si>
    <t>2.2.1.4</t>
  </si>
  <si>
    <t>2.2.1.5</t>
  </si>
  <si>
    <t>2.2.1.6</t>
  </si>
  <si>
    <t>2.2.1.7</t>
  </si>
  <si>
    <t>2.2.1.8</t>
  </si>
  <si>
    <t>2.2.1.9</t>
  </si>
  <si>
    <t>2.2.1.10</t>
  </si>
  <si>
    <t>2.2.1.11</t>
  </si>
  <si>
    <t>2.2.1.12</t>
  </si>
  <si>
    <t>2.2.1.13</t>
  </si>
  <si>
    <t>2.2.1.14</t>
  </si>
  <si>
    <t>COT-03</t>
  </si>
  <si>
    <t>COMP-09</t>
  </si>
  <si>
    <t>COMP-11</t>
  </si>
  <si>
    <t>LUMINÁRIA DE LED PARA ILUMINAÇÃO PÚBLICA, DE 181 W ATÉ 239 W</t>
  </si>
  <si>
    <t>LUMINÁRIA DE LED PARA ILUMINAÇÃO PÚBLICA, DE 138 W ATÉ 180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</si>
</sst>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#,##0.00_ ;[Red]\-#,##0.00\ "/>
    <numFmt numFmtId="167" formatCode="&quot;R$&quot;\ #,##0.00;[Red]&quot;R$&quot;\ #,##0.00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b/>
      <sz val="8"/>
      <color theme="1"/>
      <name val="Spranq eco sans"/>
      <family val="2"/>
    </font>
    <font>
      <sz val="9"/>
      <name val="Spranq eco sans"/>
      <family val="2"/>
    </font>
    <font>
      <b/>
      <sz val="9"/>
      <color theme="1"/>
      <name val="Spranq eco sans"/>
      <family val="2"/>
    </font>
    <font>
      <sz val="9"/>
      <color theme="1"/>
      <name val="Spranq eco sans"/>
      <family val="2"/>
    </font>
    <font>
      <b/>
      <sz val="9"/>
      <name val="Spranq eco sans"/>
      <family val="2"/>
    </font>
    <font>
      <b/>
      <sz val="12"/>
      <color theme="1"/>
      <name val="Spranq eco sans"/>
      <family val="2"/>
    </font>
    <font>
      <sz val="12"/>
      <color theme="1"/>
      <name val="Spranq eco sans"/>
      <family val="2"/>
    </font>
    <font>
      <b/>
      <sz val="9"/>
      <color theme="1"/>
      <name val="Spranq eco sans"/>
    </font>
    <font>
      <b/>
      <sz val="9"/>
      <name val="Spranq eco sans"/>
    </font>
  </fonts>
  <fills count="2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8">
    <xf numFmtId="0" fontId="0" fillId="0" borderId="0" xfId="0"/>
    <xf numFmtId="0" fontId="20" fillId="17" borderId="0" xfId="0" applyFont="1" applyFill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0" fontId="20" fillId="17" borderId="0" xfId="0" applyFont="1" applyFill="1" applyAlignment="1">
      <alignment horizontal="left" vertical="center"/>
    </xf>
    <xf numFmtId="0" fontId="20" fillId="0" borderId="0" xfId="0" applyFont="1" applyAlignment="1">
      <alignment vertical="center"/>
    </xf>
    <xf numFmtId="43" fontId="20" fillId="17" borderId="17" xfId="436" applyFont="1" applyFill="1" applyBorder="1" applyAlignment="1">
      <alignment vertical="center"/>
    </xf>
    <xf numFmtId="0" fontId="20" fillId="0" borderId="0" xfId="0" applyFont="1"/>
    <xf numFmtId="0" fontId="21" fillId="0" borderId="0" xfId="0" applyFont="1"/>
    <xf numFmtId="43" fontId="20" fillId="0" borderId="0" xfId="436" applyFont="1" applyBorder="1"/>
    <xf numFmtId="0" fontId="20" fillId="0" borderId="0" xfId="0" applyFont="1" applyAlignment="1">
      <alignment horizontal="center"/>
    </xf>
    <xf numFmtId="44" fontId="20" fillId="0" borderId="25" xfId="437" applyFont="1" applyBorder="1"/>
    <xf numFmtId="0" fontId="21" fillId="0" borderId="28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1" fillId="0" borderId="22" xfId="0" applyFont="1" applyBorder="1"/>
    <xf numFmtId="44" fontId="21" fillId="0" borderId="26" xfId="437" applyFont="1" applyBorder="1"/>
    <xf numFmtId="9" fontId="20" fillId="0" borderId="0" xfId="1" applyFont="1" applyFill="1" applyBorder="1" applyAlignment="1">
      <alignment horizontal="center"/>
    </xf>
    <xf numFmtId="0" fontId="21" fillId="20" borderId="19" xfId="0" applyFont="1" applyFill="1" applyBorder="1"/>
    <xf numFmtId="0" fontId="21" fillId="20" borderId="31" xfId="0" applyFont="1" applyFill="1" applyBorder="1"/>
    <xf numFmtId="0" fontId="21" fillId="20" borderId="30" xfId="0" applyFont="1" applyFill="1" applyBorder="1"/>
    <xf numFmtId="0" fontId="21" fillId="20" borderId="20" xfId="0" applyFont="1" applyFill="1" applyBorder="1" applyAlignment="1">
      <alignment horizontal="center"/>
    </xf>
    <xf numFmtId="0" fontId="21" fillId="20" borderId="21" xfId="0" applyFont="1" applyFill="1" applyBorder="1" applyAlignment="1">
      <alignment horizontal="center"/>
    </xf>
    <xf numFmtId="0" fontId="20" fillId="17" borderId="17" xfId="0" applyFont="1" applyFill="1" applyBorder="1" applyAlignment="1">
      <alignment vertical="center" wrapText="1"/>
    </xf>
    <xf numFmtId="44" fontId="20" fillId="0" borderId="34" xfId="437" applyFont="1" applyBorder="1"/>
    <xf numFmtId="0" fontId="20" fillId="0" borderId="14" xfId="0" applyFont="1" applyBorder="1"/>
    <xf numFmtId="44" fontId="20" fillId="0" borderId="27" xfId="437" applyFont="1" applyBorder="1"/>
    <xf numFmtId="43" fontId="20" fillId="17" borderId="18" xfId="436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7" fontId="2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167" fontId="24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7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0" fontId="24" fillId="0" borderId="10" xfId="0" applyFont="1" applyBorder="1" applyAlignment="1">
      <alignment horizontal="left" vertical="center" wrapText="1"/>
    </xf>
    <xf numFmtId="0" fontId="22" fillId="0" borderId="10" xfId="2" applyFont="1" applyBorder="1" applyAlignment="1" applyProtection="1">
      <alignment horizontal="left" vertical="center" wrapText="1"/>
      <protection locked="0"/>
    </xf>
    <xf numFmtId="0" fontId="22" fillId="0" borderId="10" xfId="180" applyFont="1" applyBorder="1" applyAlignment="1" applyProtection="1">
      <alignment horizontal="center" vertical="center" wrapText="1"/>
      <protection locked="0"/>
    </xf>
    <xf numFmtId="43" fontId="22" fillId="0" borderId="10" xfId="436" applyFont="1" applyFill="1" applyBorder="1" applyAlignment="1" applyProtection="1">
      <alignment vertical="center" shrinkToFit="1"/>
    </xf>
    <xf numFmtId="44" fontId="24" fillId="0" borderId="10" xfId="436" applyNumberFormat="1" applyFont="1" applyFill="1" applyBorder="1" applyAlignment="1">
      <alignment horizontal="center" vertical="center"/>
    </xf>
    <xf numFmtId="44" fontId="24" fillId="0" borderId="10" xfId="436" applyNumberFormat="1" applyFont="1" applyFill="1" applyBorder="1" applyAlignment="1">
      <alignment vertical="center"/>
    </xf>
    <xf numFmtId="43" fontId="24" fillId="0" borderId="0" xfId="436" applyFont="1" applyFill="1" applyAlignment="1">
      <alignment horizontal="center" vertical="center"/>
    </xf>
    <xf numFmtId="43" fontId="24" fillId="0" borderId="0" xfId="436" applyFont="1" applyFill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167" fontId="27" fillId="0" borderId="0" xfId="0" applyNumberFormat="1" applyFont="1" applyAlignment="1">
      <alignment vertical="center"/>
    </xf>
    <xf numFmtId="0" fontId="21" fillId="20" borderId="31" xfId="0" applyFont="1" applyFill="1" applyBorder="1" applyAlignment="1">
      <alignment horizontal="center"/>
    </xf>
    <xf numFmtId="0" fontId="20" fillId="0" borderId="10" xfId="0" applyFont="1" applyBorder="1"/>
    <xf numFmtId="0" fontId="20" fillId="0" borderId="24" xfId="0" applyFont="1" applyBorder="1"/>
    <xf numFmtId="168" fontId="20" fillId="0" borderId="10" xfId="1" applyNumberFormat="1" applyFont="1" applyFill="1" applyBorder="1" applyAlignment="1">
      <alignment horizontal="center"/>
    </xf>
    <xf numFmtId="168" fontId="20" fillId="0" borderId="23" xfId="1" applyNumberFormat="1" applyFont="1" applyBorder="1" applyAlignment="1">
      <alignment horizontal="center"/>
    </xf>
    <xf numFmtId="168" fontId="20" fillId="0" borderId="33" xfId="1" applyNumberFormat="1" applyFont="1" applyBorder="1" applyAlignment="1">
      <alignment horizontal="center"/>
    </xf>
    <xf numFmtId="168" fontId="20" fillId="0" borderId="32" xfId="1" applyNumberFormat="1" applyFont="1" applyBorder="1" applyAlignment="1">
      <alignment horizontal="center"/>
    </xf>
    <xf numFmtId="49" fontId="22" fillId="0" borderId="10" xfId="2" applyNumberFormat="1" applyFont="1" applyBorder="1" applyAlignment="1" applyProtection="1">
      <alignment horizontal="left" vertical="center" wrapText="1"/>
      <protection locked="0"/>
    </xf>
    <xf numFmtId="43" fontId="23" fillId="0" borderId="10" xfId="436" applyFont="1" applyFill="1" applyBorder="1" applyAlignment="1">
      <alignment horizontal="center" vertical="center" wrapText="1"/>
    </xf>
    <xf numFmtId="0" fontId="22" fillId="17" borderId="10" xfId="0" applyFont="1" applyFill="1" applyBorder="1" applyAlignment="1">
      <alignment horizontal="left" vertical="center" wrapText="1"/>
    </xf>
    <xf numFmtId="43" fontId="22" fillId="17" borderId="10" xfId="436" applyFont="1" applyFill="1" applyBorder="1" applyAlignment="1">
      <alignment vertical="center"/>
    </xf>
    <xf numFmtId="0" fontId="22" fillId="17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horizontal="left" vertical="center" wrapText="1"/>
    </xf>
    <xf numFmtId="0" fontId="23" fillId="19" borderId="10" xfId="0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 wrapText="1"/>
    </xf>
    <xf numFmtId="0" fontId="25" fillId="19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4" fontId="22" fillId="0" borderId="10" xfId="0" applyNumberFormat="1" applyFont="1" applyBorder="1" applyAlignment="1">
      <alignment vertical="center"/>
    </xf>
    <xf numFmtId="0" fontId="24" fillId="21" borderId="10" xfId="0" applyFont="1" applyFill="1" applyBorder="1" applyAlignment="1">
      <alignment horizontal="left" vertical="center" wrapText="1"/>
    </xf>
    <xf numFmtId="0" fontId="23" fillId="21" borderId="10" xfId="0" applyFont="1" applyFill="1" applyBorder="1" applyAlignment="1">
      <alignment horizontal="left" vertical="center" wrapText="1"/>
    </xf>
    <xf numFmtId="49" fontId="22" fillId="21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21" borderId="10" xfId="2" applyFont="1" applyFill="1" applyBorder="1" applyAlignment="1" applyProtection="1">
      <alignment horizontal="left" vertical="center" wrapText="1"/>
      <protection locked="0"/>
    </xf>
    <xf numFmtId="43" fontId="22" fillId="21" borderId="10" xfId="436" applyFont="1" applyFill="1" applyBorder="1" applyAlignment="1" applyProtection="1">
      <alignment vertical="center" shrinkToFit="1"/>
    </xf>
    <xf numFmtId="44" fontId="24" fillId="21" borderId="10" xfId="436" applyNumberFormat="1" applyFont="1" applyFill="1" applyBorder="1" applyAlignment="1">
      <alignment horizontal="center" vertical="center"/>
    </xf>
    <xf numFmtId="44" fontId="24" fillId="21" borderId="10" xfId="436" applyNumberFormat="1" applyFont="1" applyFill="1" applyBorder="1" applyAlignment="1">
      <alignment vertical="center"/>
    </xf>
    <xf numFmtId="44" fontId="22" fillId="21" borderId="10" xfId="0" applyNumberFormat="1" applyFont="1" applyFill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43" fontId="24" fillId="0" borderId="10" xfId="436" applyFont="1" applyFill="1" applyBorder="1" applyAlignment="1">
      <alignment horizontal="center" vertical="center" wrapText="1"/>
    </xf>
    <xf numFmtId="0" fontId="24" fillId="21" borderId="10" xfId="0" applyFont="1" applyFill="1" applyBorder="1" applyAlignment="1">
      <alignment vertical="center" wrapText="1"/>
    </xf>
    <xf numFmtId="0" fontId="24" fillId="21" borderId="10" xfId="0" applyFont="1" applyFill="1" applyBorder="1" applyAlignment="1">
      <alignment horizontal="center" vertical="center" wrapText="1"/>
    </xf>
    <xf numFmtId="43" fontId="24" fillId="21" borderId="10" xfId="436" applyFont="1" applyFill="1" applyBorder="1" applyAlignment="1">
      <alignment horizontal="center" vertical="center" wrapText="1"/>
    </xf>
    <xf numFmtId="43" fontId="23" fillId="21" borderId="10" xfId="436" applyFont="1" applyFill="1" applyBorder="1" applyAlignment="1">
      <alignment horizontal="center" vertical="center" wrapText="1"/>
    </xf>
    <xf numFmtId="0" fontId="25" fillId="21" borderId="10" xfId="0" applyFont="1" applyFill="1" applyBorder="1" applyAlignment="1">
      <alignment horizontal="center" vertical="center" wrapText="1"/>
    </xf>
    <xf numFmtId="0" fontId="23" fillId="21" borderId="10" xfId="0" applyFont="1" applyFill="1" applyBorder="1" applyAlignment="1">
      <alignment vertical="center" wrapText="1"/>
    </xf>
    <xf numFmtId="43" fontId="24" fillId="0" borderId="0" xfId="436" applyFont="1" applyFill="1" applyBorder="1" applyAlignment="1">
      <alignment vertical="center"/>
    </xf>
    <xf numFmtId="43" fontId="24" fillId="0" borderId="0" xfId="436" applyFont="1" applyFill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38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/>
    </xf>
    <xf numFmtId="10" fontId="21" fillId="0" borderId="37" xfId="0" applyNumberFormat="1" applyFont="1" applyBorder="1" applyAlignment="1">
      <alignment horizontal="center" vertical="center"/>
    </xf>
    <xf numFmtId="10" fontId="21" fillId="0" borderId="35" xfId="0" applyNumberFormat="1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21" fillId="0" borderId="36" xfId="0" applyNumberFormat="1" applyFont="1" applyBorder="1" applyAlignment="1">
      <alignment horizontal="center" vertical="center"/>
    </xf>
    <xf numFmtId="44" fontId="20" fillId="0" borderId="10" xfId="436" applyNumberFormat="1" applyFont="1" applyBorder="1"/>
    <xf numFmtId="0" fontId="20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left"/>
    </xf>
    <xf numFmtId="0" fontId="21" fillId="0" borderId="10" xfId="0" applyFont="1" applyBorder="1" applyAlignment="1">
      <alignment horizontal="left" wrapText="1"/>
    </xf>
    <xf numFmtId="0" fontId="21" fillId="0" borderId="10" xfId="0" applyFont="1" applyBorder="1"/>
    <xf numFmtId="49" fontId="21" fillId="0" borderId="10" xfId="0" applyNumberFormat="1" applyFont="1" applyBorder="1"/>
    <xf numFmtId="0" fontId="23" fillId="19" borderId="10" xfId="0" applyFont="1" applyFill="1" applyBorder="1" applyAlignment="1">
      <alignment vertical="center" wrapText="1"/>
    </xf>
    <xf numFmtId="0" fontId="24" fillId="0" borderId="0" xfId="0" applyFont="1" applyAlignment="1">
      <alignment vertical="center" wrapText="1"/>
    </xf>
    <xf numFmtId="43" fontId="20" fillId="17" borderId="0" xfId="436" applyFont="1" applyFill="1" applyAlignment="1">
      <alignment vertical="center" wrapText="1"/>
    </xf>
    <xf numFmtId="43" fontId="22" fillId="0" borderId="10" xfId="436" applyFont="1" applyFill="1" applyBorder="1" applyAlignment="1" applyProtection="1">
      <alignment horizontal="center" vertical="center" shrinkToFit="1"/>
    </xf>
    <xf numFmtId="2" fontId="24" fillId="0" borderId="10" xfId="436" applyNumberFormat="1" applyFont="1" applyFill="1" applyBorder="1" applyAlignment="1">
      <alignment horizontal="center" vertical="center"/>
    </xf>
    <xf numFmtId="0" fontId="24" fillId="0" borderId="10" xfId="436" applyNumberFormat="1" applyFont="1" applyFill="1" applyBorder="1" applyAlignment="1">
      <alignment horizontal="center" vertical="center" wrapText="1"/>
    </xf>
    <xf numFmtId="2" fontId="22" fillId="0" borderId="10" xfId="436" applyNumberFormat="1" applyFont="1" applyFill="1" applyBorder="1" applyAlignment="1" applyProtection="1">
      <alignment horizontal="center" vertical="center" shrinkToFit="1"/>
    </xf>
    <xf numFmtId="44" fontId="24" fillId="0" borderId="0" xfId="436" applyNumberFormat="1" applyFont="1" applyFill="1" applyBorder="1" applyAlignment="1">
      <alignment horizontal="center" vertical="center"/>
    </xf>
    <xf numFmtId="44" fontId="24" fillId="0" borderId="0" xfId="436" applyNumberFormat="1" applyFont="1" applyFill="1" applyBorder="1" applyAlignment="1">
      <alignment vertical="center"/>
    </xf>
    <xf numFmtId="44" fontId="22" fillId="0" borderId="0" xfId="0" applyNumberFormat="1" applyFont="1" applyAlignment="1">
      <alignment vertical="center"/>
    </xf>
    <xf numFmtId="49" fontId="22" fillId="0" borderId="0" xfId="2" applyNumberFormat="1" applyFont="1" applyAlignment="1" applyProtection="1">
      <alignment horizontal="left" vertical="center" wrapText="1"/>
      <protection locked="0"/>
    </xf>
    <xf numFmtId="0" fontId="22" fillId="0" borderId="0" xfId="2" applyFont="1" applyAlignment="1" applyProtection="1">
      <alignment horizontal="left" vertical="center" wrapText="1"/>
      <protection locked="0"/>
    </xf>
    <xf numFmtId="0" fontId="22" fillId="0" borderId="0" xfId="180" applyFont="1" applyAlignment="1" applyProtection="1">
      <alignment horizontal="center" vertical="center" wrapText="1"/>
      <protection locked="0"/>
    </xf>
    <xf numFmtId="2" fontId="22" fillId="0" borderId="0" xfId="436" applyNumberFormat="1" applyFont="1" applyFill="1" applyBorder="1" applyAlignment="1" applyProtection="1">
      <alignment horizontal="center" vertical="center" shrinkToFit="1"/>
    </xf>
    <xf numFmtId="0" fontId="28" fillId="21" borderId="10" xfId="0" applyFont="1" applyFill="1" applyBorder="1" applyAlignment="1">
      <alignment vertical="center" wrapText="1"/>
    </xf>
    <xf numFmtId="49" fontId="29" fillId="21" borderId="10" xfId="2" applyNumberFormat="1" applyFont="1" applyFill="1" applyBorder="1" applyAlignment="1" applyProtection="1">
      <alignment horizontal="left" vertical="center" wrapText="1"/>
      <protection locked="0"/>
    </xf>
    <xf numFmtId="0" fontId="28" fillId="21" borderId="10" xfId="0" applyFont="1" applyFill="1" applyBorder="1" applyAlignment="1">
      <alignment horizontal="left" vertical="center" wrapText="1"/>
    </xf>
    <xf numFmtId="0" fontId="29" fillId="21" borderId="10" xfId="2" applyFont="1" applyFill="1" applyBorder="1" applyAlignment="1" applyProtection="1">
      <alignment horizontal="left" vertical="center" wrapText="1"/>
      <protection locked="0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3" fillId="18" borderId="10" xfId="0" applyFont="1" applyFill="1" applyBorder="1" applyAlignment="1">
      <alignment horizontal="center" vertical="center"/>
    </xf>
    <xf numFmtId="0" fontId="22" fillId="17" borderId="10" xfId="0" applyFont="1" applyFill="1" applyBorder="1" applyAlignment="1">
      <alignment horizontal="left" vertical="center" wrapText="1"/>
    </xf>
    <xf numFmtId="0" fontId="22" fillId="17" borderId="1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0" fillId="17" borderId="14" xfId="0" applyFont="1" applyFill="1" applyBorder="1" applyAlignment="1">
      <alignment horizontal="center" vertical="center"/>
    </xf>
    <xf numFmtId="0" fontId="20" fillId="17" borderId="0" xfId="0" applyFont="1" applyFill="1" applyAlignment="1">
      <alignment horizontal="center" vertical="center"/>
    </xf>
    <xf numFmtId="0" fontId="20" fillId="17" borderId="16" xfId="0" applyFont="1" applyFill="1" applyBorder="1" applyAlignment="1">
      <alignment horizontal="center" vertical="center"/>
    </xf>
    <xf numFmtId="0" fontId="20" fillId="17" borderId="17" xfId="0" applyFont="1" applyFill="1" applyBorder="1" applyAlignment="1">
      <alignment horizontal="center" vertical="center"/>
    </xf>
    <xf numFmtId="0" fontId="21" fillId="18" borderId="14" xfId="0" applyFont="1" applyFill="1" applyBorder="1" applyAlignment="1">
      <alignment horizontal="center" vertical="center"/>
    </xf>
    <xf numFmtId="0" fontId="21" fillId="18" borderId="0" xfId="0" applyFont="1" applyFill="1" applyAlignment="1">
      <alignment horizontal="center" vertical="center"/>
    </xf>
    <xf numFmtId="0" fontId="0" fillId="0" borderId="0" xfId="0"/>
    <xf numFmtId="0" fontId="21" fillId="18" borderId="16" xfId="0" applyFont="1" applyFill="1" applyBorder="1" applyAlignment="1">
      <alignment horizontal="center" vertical="center"/>
    </xf>
    <xf numFmtId="0" fontId="21" fillId="18" borderId="17" xfId="0" applyFont="1" applyFill="1" applyBorder="1" applyAlignment="1">
      <alignment horizontal="center" vertical="center"/>
    </xf>
    <xf numFmtId="0" fontId="0" fillId="0" borderId="17" xfId="0" applyBorder="1"/>
    <xf numFmtId="0" fontId="26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15" xfId="0" applyBorder="1"/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20" fillId="17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0" fillId="17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</cellXfs>
  <cellStyles count="438">
    <cellStyle name="20% - Ênfase1 2" xfId="3"/>
    <cellStyle name="20% - Ênfase1 2 2" xfId="4"/>
    <cellStyle name="20% - Ênfase1 2 3" xfId="91"/>
    <cellStyle name="20% - Ênfase1 2 4" xfId="161"/>
    <cellStyle name="20% - Ênfase1 2 5" xfId="245"/>
    <cellStyle name="20% - Ênfase1 2 6" xfId="343"/>
    <cellStyle name="20% - Ênfase1 3" xfId="66"/>
    <cellStyle name="20% - Ênfase1 4" xfId="177"/>
    <cellStyle name="20% - Ênfase1 5" xfId="261"/>
    <cellStyle name="20% - Ênfase1 6" xfId="342"/>
    <cellStyle name="20% - Ênfase2 2" xfId="5"/>
    <cellStyle name="20% - Ênfase2 2 2" xfId="6"/>
    <cellStyle name="20% - Ênfase2 2 3" xfId="93"/>
    <cellStyle name="20% - Ênfase2 2 4" xfId="156"/>
    <cellStyle name="20% - Ênfase2 2 5" xfId="240"/>
    <cellStyle name="20% - Ênfase2 2 6" xfId="345"/>
    <cellStyle name="20% - Ênfase2 3" xfId="92"/>
    <cellStyle name="20% - Ênfase2 4" xfId="157"/>
    <cellStyle name="20% - Ênfase2 5" xfId="241"/>
    <cellStyle name="20% - Ênfase2 6" xfId="344"/>
    <cellStyle name="20% - Ênfase3 2" xfId="7"/>
    <cellStyle name="20% - Ênfase3 2 2" xfId="8"/>
    <cellStyle name="20% - Ênfase3 2 3" xfId="95"/>
    <cellStyle name="20% - Ênfase3 2 4" xfId="151"/>
    <cellStyle name="20% - Ênfase3 2 5" xfId="235"/>
    <cellStyle name="20% - Ênfase3 2 6" xfId="347"/>
    <cellStyle name="20% - Ênfase3 3" xfId="94"/>
    <cellStyle name="20% - Ênfase3 4" xfId="155"/>
    <cellStyle name="20% - Ênfase3 5" xfId="239"/>
    <cellStyle name="20% - Ênfase3 6" xfId="346"/>
    <cellStyle name="20% - Ênfase4 2" xfId="9"/>
    <cellStyle name="20% - Ênfase4 2 2" xfId="10"/>
    <cellStyle name="20% - Ênfase4 2 3" xfId="97"/>
    <cellStyle name="20% - Ênfase4 2 4" xfId="181"/>
    <cellStyle name="20% - Ênfase4 2 5" xfId="264"/>
    <cellStyle name="20% - Ênfase4 2 6" xfId="349"/>
    <cellStyle name="20% - Ênfase4 3" xfId="96"/>
    <cellStyle name="20% - Ênfase4 4" xfId="148"/>
    <cellStyle name="20% - Ênfase4 5" xfId="232"/>
    <cellStyle name="20% - Ênfase4 6" xfId="348"/>
    <cellStyle name="20% - Ênfase5 2" xfId="11"/>
    <cellStyle name="20% - Ênfase5 2 2" xfId="12"/>
    <cellStyle name="20% - Ênfase5 2 3" xfId="99"/>
    <cellStyle name="20% - Ênfase5 2 4" xfId="183"/>
    <cellStyle name="20% - Ênfase5 2 5" xfId="266"/>
    <cellStyle name="20% - Ênfase5 2 6" xfId="351"/>
    <cellStyle name="20% - Ênfase5 3" xfId="98"/>
    <cellStyle name="20% - Ênfase5 4" xfId="182"/>
    <cellStyle name="20% - Ênfase5 5" xfId="265"/>
    <cellStyle name="20% - Ênfase5 6" xfId="350"/>
    <cellStyle name="20% - Ênfase6 2" xfId="13"/>
    <cellStyle name="20% - Ênfase6 2 2" xfId="14"/>
    <cellStyle name="20% - Ênfase6 2 3" xfId="101"/>
    <cellStyle name="20% - Ênfase6 2 4" xfId="185"/>
    <cellStyle name="20% - Ênfase6 2 5" xfId="268"/>
    <cellStyle name="20% - Ênfase6 2 6" xfId="353"/>
    <cellStyle name="20% - Ênfase6 3" xfId="100"/>
    <cellStyle name="20% - Ênfase6 4" xfId="184"/>
    <cellStyle name="20% - Ênfase6 5" xfId="267"/>
    <cellStyle name="20% - Ênfase6 6" xfId="352"/>
    <cellStyle name="40% - Ênfase1 2" xfId="15"/>
    <cellStyle name="40% - Ênfase1 2 2" xfId="16"/>
    <cellStyle name="40% - Ênfase1 2 3" xfId="103"/>
    <cellStyle name="40% - Ênfase1 2 4" xfId="187"/>
    <cellStyle name="40% - Ênfase1 2 5" xfId="270"/>
    <cellStyle name="40% - Ênfase1 2 6" xfId="355"/>
    <cellStyle name="40% - Ênfase1 3" xfId="102"/>
    <cellStyle name="40% - Ênfase1 4" xfId="186"/>
    <cellStyle name="40% - Ênfase1 5" xfId="269"/>
    <cellStyle name="40% - Ênfase1 6" xfId="354"/>
    <cellStyle name="40% - Ênfase2 2" xfId="17"/>
    <cellStyle name="40% - Ênfase2 2 2" xfId="18"/>
    <cellStyle name="40% - Ênfase2 2 3" xfId="105"/>
    <cellStyle name="40% - Ênfase2 2 4" xfId="189"/>
    <cellStyle name="40% - Ênfase2 2 5" xfId="272"/>
    <cellStyle name="40% - Ênfase2 2 6" xfId="357"/>
    <cellStyle name="40% - Ênfase2 3" xfId="104"/>
    <cellStyle name="40% - Ênfase2 4" xfId="188"/>
    <cellStyle name="40% - Ênfase2 5" xfId="271"/>
    <cellStyle name="40% - Ênfase2 6" xfId="356"/>
    <cellStyle name="40% - Ênfase3 2" xfId="19"/>
    <cellStyle name="40% - Ênfase3 2 2" xfId="20"/>
    <cellStyle name="40% - Ênfase3 2 3" xfId="107"/>
    <cellStyle name="40% - Ênfase3 2 4" xfId="191"/>
    <cellStyle name="40% - Ênfase3 2 5" xfId="274"/>
    <cellStyle name="40% - Ênfase3 2 6" xfId="359"/>
    <cellStyle name="40% - Ênfase3 3" xfId="106"/>
    <cellStyle name="40% - Ênfase3 4" xfId="190"/>
    <cellStyle name="40% - Ênfase3 5" xfId="273"/>
    <cellStyle name="40% - Ênfase3 6" xfId="358"/>
    <cellStyle name="40% - Ênfase4 2" xfId="21"/>
    <cellStyle name="40% - Ênfase4 2 2" xfId="22"/>
    <cellStyle name="40% - Ênfase4 2 3" xfId="109"/>
    <cellStyle name="40% - Ênfase4 2 4" xfId="193"/>
    <cellStyle name="40% - Ênfase4 2 5" xfId="276"/>
    <cellStyle name="40% - Ênfase4 2 6" xfId="361"/>
    <cellStyle name="40% - Ênfase4 3" xfId="108"/>
    <cellStyle name="40% - Ênfase4 4" xfId="192"/>
    <cellStyle name="40% - Ênfase4 5" xfId="275"/>
    <cellStyle name="40% - Ênfase4 6" xfId="360"/>
    <cellStyle name="40% - Ênfase5 2" xfId="23"/>
    <cellStyle name="40% - Ênfase5 2 2" xfId="24"/>
    <cellStyle name="40% - Ênfase5 2 3" xfId="111"/>
    <cellStyle name="40% - Ênfase5 2 4" xfId="195"/>
    <cellStyle name="40% - Ênfase5 2 5" xfId="278"/>
    <cellStyle name="40% - Ênfase5 2 6" xfId="363"/>
    <cellStyle name="40% - Ênfase5 3" xfId="110"/>
    <cellStyle name="40% - Ênfase5 4" xfId="194"/>
    <cellStyle name="40% - Ênfase5 5" xfId="277"/>
    <cellStyle name="40% - Ênfase5 6" xfId="362"/>
    <cellStyle name="40% - Ênfase6 2" xfId="25"/>
    <cellStyle name="40% - Ênfase6 2 2" xfId="26"/>
    <cellStyle name="40% - Ênfase6 2 3" xfId="113"/>
    <cellStyle name="40% - Ênfase6 2 4" xfId="197"/>
    <cellStyle name="40% - Ênfase6 2 5" xfId="280"/>
    <cellStyle name="40% - Ênfase6 2 6" xfId="365"/>
    <cellStyle name="40% - Ênfase6 3" xfId="112"/>
    <cellStyle name="40% - Ênfase6 4" xfId="196"/>
    <cellStyle name="40% - Ênfase6 5" xfId="279"/>
    <cellStyle name="40% - Ênfase6 6" xfId="364"/>
    <cellStyle name="60% - Ênfase1 2" xfId="27"/>
    <cellStyle name="60% - Ênfase1 2 2" xfId="28"/>
    <cellStyle name="60% - Ênfase1 2 3" xfId="115"/>
    <cellStyle name="60% - Ênfase1 2 4" xfId="199"/>
    <cellStyle name="60% - Ênfase1 2 5" xfId="282"/>
    <cellStyle name="60% - Ênfase1 2 6" xfId="367"/>
    <cellStyle name="60% - Ênfase1 3" xfId="114"/>
    <cellStyle name="60% - Ênfase1 4" xfId="198"/>
    <cellStyle name="60% - Ênfase1 5" xfId="281"/>
    <cellStyle name="60% - Ênfase1 6" xfId="366"/>
    <cellStyle name="60% - Ênfase2 2" xfId="29"/>
    <cellStyle name="60% - Ênfase2 2 2" xfId="30"/>
    <cellStyle name="60% - Ênfase2 2 3" xfId="117"/>
    <cellStyle name="60% - Ênfase2 2 4" xfId="201"/>
    <cellStyle name="60% - Ênfase2 2 5" xfId="284"/>
    <cellStyle name="60% - Ênfase2 2 6" xfId="369"/>
    <cellStyle name="60% - Ênfase2 3" xfId="116"/>
    <cellStyle name="60% - Ênfase2 4" xfId="200"/>
    <cellStyle name="60% - Ênfase2 5" xfId="283"/>
    <cellStyle name="60% - Ênfase2 6" xfId="368"/>
    <cellStyle name="60% - Ênfase3 2" xfId="31"/>
    <cellStyle name="60% - Ênfase3 2 2" xfId="32"/>
    <cellStyle name="60% - Ênfase3 2 3" xfId="119"/>
    <cellStyle name="60% - Ênfase3 2 4" xfId="203"/>
    <cellStyle name="60% - Ênfase3 2 5" xfId="286"/>
    <cellStyle name="60% - Ênfase3 2 6" xfId="371"/>
    <cellStyle name="60% - Ênfase3 3" xfId="118"/>
    <cellStyle name="60% - Ênfase3 4" xfId="202"/>
    <cellStyle name="60% - Ênfase3 5" xfId="285"/>
    <cellStyle name="60% - Ênfase3 6" xfId="370"/>
    <cellStyle name="60% - Ênfase4 2" xfId="33"/>
    <cellStyle name="60% - Ênfase4 2 2" xfId="34"/>
    <cellStyle name="60% - Ênfase4 2 3" xfId="121"/>
    <cellStyle name="60% - Ênfase4 2 4" xfId="205"/>
    <cellStyle name="60% - Ênfase4 2 5" xfId="288"/>
    <cellStyle name="60% - Ênfase4 2 6" xfId="373"/>
    <cellStyle name="60% - Ênfase4 3" xfId="120"/>
    <cellStyle name="60% - Ênfase4 4" xfId="204"/>
    <cellStyle name="60% - Ênfase4 5" xfId="287"/>
    <cellStyle name="60% - Ênfase4 6" xfId="372"/>
    <cellStyle name="60% - Ênfase5 2" xfId="35"/>
    <cellStyle name="60% - Ênfase5 2 2" xfId="36"/>
    <cellStyle name="60% - Ênfase5 2 3" xfId="123"/>
    <cellStyle name="60% - Ênfase5 2 4" xfId="207"/>
    <cellStyle name="60% - Ênfase5 2 5" xfId="290"/>
    <cellStyle name="60% - Ênfase5 2 6" xfId="375"/>
    <cellStyle name="60% - Ênfase5 3" xfId="122"/>
    <cellStyle name="60% - Ênfase5 4" xfId="206"/>
    <cellStyle name="60% - Ênfase5 5" xfId="289"/>
    <cellStyle name="60% - Ênfase5 6" xfId="374"/>
    <cellStyle name="60% - Ênfase6 2" xfId="37"/>
    <cellStyle name="60% - Ênfase6 2 2" xfId="38"/>
    <cellStyle name="60% - Ênfase6 2 3" xfId="125"/>
    <cellStyle name="60% - Ênfase6 2 4" xfId="209"/>
    <cellStyle name="60% - Ênfase6 2 5" xfId="292"/>
    <cellStyle name="60% - Ênfase6 2 6" xfId="377"/>
    <cellStyle name="60% - Ênfase6 3" xfId="124"/>
    <cellStyle name="60% - Ênfase6 4" xfId="208"/>
    <cellStyle name="60% - Ênfase6 5" xfId="291"/>
    <cellStyle name="60% - Ênfase6 6" xfId="376"/>
    <cellStyle name="Bom 2" xfId="39"/>
    <cellStyle name="Bom 2 2" xfId="40"/>
    <cellStyle name="Bom 2 3" xfId="127"/>
    <cellStyle name="Bom 2 4" xfId="211"/>
    <cellStyle name="Bom 2 5" xfId="294"/>
    <cellStyle name="Bom 2 6" xfId="379"/>
    <cellStyle name="Bom 3" xfId="126"/>
    <cellStyle name="Bom 4" xfId="210"/>
    <cellStyle name="Bom 5" xfId="293"/>
    <cellStyle name="Bom 6" xfId="378"/>
    <cellStyle name="Cálculo 2" xfId="41"/>
    <cellStyle name="Cálculo 2 2" xfId="42"/>
    <cellStyle name="Cálculo 2 3" xfId="129"/>
    <cellStyle name="Cálculo 2 4" xfId="213"/>
    <cellStyle name="Cálculo 2 5" xfId="296"/>
    <cellStyle name="Cálculo 2 6" xfId="381"/>
    <cellStyle name="Cálculo 3" xfId="128"/>
    <cellStyle name="Cálculo 4" xfId="212"/>
    <cellStyle name="Cálculo 5" xfId="295"/>
    <cellStyle name="Cálculo 6" xfId="380"/>
    <cellStyle name="Célula de Verificação 2" xfId="43"/>
    <cellStyle name="Célula de Verificação 2 2" xfId="44"/>
    <cellStyle name="Célula de Verificação 2 3" xfId="131"/>
    <cellStyle name="Célula de Verificação 2 4" xfId="215"/>
    <cellStyle name="Célula de Verificação 2 5" xfId="298"/>
    <cellStyle name="Célula de Verificação 2 6" xfId="383"/>
    <cellStyle name="Célula de Verificação 3" xfId="130"/>
    <cellStyle name="Célula de Verificação 4" xfId="214"/>
    <cellStyle name="Célula de Verificação 5" xfId="297"/>
    <cellStyle name="Célula de Verificação 6" xfId="382"/>
    <cellStyle name="Célula Vinculada 2" xfId="45"/>
    <cellStyle name="Célula Vinculada 2 2" xfId="46"/>
    <cellStyle name="Célula Vinculada 2 3" xfId="133"/>
    <cellStyle name="Célula Vinculada 2 4" xfId="217"/>
    <cellStyle name="Célula Vinculada 2 5" xfId="300"/>
    <cellStyle name="Célula Vinculada 2 6" xfId="385"/>
    <cellStyle name="Célula Vinculada 3" xfId="132"/>
    <cellStyle name="Célula Vinculada 4" xfId="216"/>
    <cellStyle name="Célula Vinculada 5" xfId="299"/>
    <cellStyle name="Célula Vinculada 6" xfId="384"/>
    <cellStyle name="Ênfase1 2" xfId="47"/>
    <cellStyle name="Ênfase1 2 2" xfId="48"/>
    <cellStyle name="Ênfase1 2 3" xfId="135"/>
    <cellStyle name="Ênfase1 2 4" xfId="219"/>
    <cellStyle name="Ênfase1 2 5" xfId="302"/>
    <cellStyle name="Ênfase1 2 6" xfId="387"/>
    <cellStyle name="Ênfase1 3" xfId="134"/>
    <cellStyle name="Ênfase1 4" xfId="218"/>
    <cellStyle name="Ênfase1 5" xfId="301"/>
    <cellStyle name="Ênfase1 6" xfId="386"/>
    <cellStyle name="Ênfase2 2" xfId="49"/>
    <cellStyle name="Ênfase2 2 2" xfId="50"/>
    <cellStyle name="Ênfase2 2 3" xfId="137"/>
    <cellStyle name="Ênfase2 2 4" xfId="221"/>
    <cellStyle name="Ênfase2 2 5" xfId="304"/>
    <cellStyle name="Ênfase2 2 6" xfId="389"/>
    <cellStyle name="Ênfase2 3" xfId="136"/>
    <cellStyle name="Ênfase2 4" xfId="220"/>
    <cellStyle name="Ênfase2 5" xfId="303"/>
    <cellStyle name="Ênfase2 6" xfId="388"/>
    <cellStyle name="Ênfase3 2" xfId="51"/>
    <cellStyle name="Ênfase3 2 2" xfId="52"/>
    <cellStyle name="Ênfase3 2 3" xfId="139"/>
    <cellStyle name="Ênfase3 2 4" xfId="223"/>
    <cellStyle name="Ênfase3 2 5" xfId="306"/>
    <cellStyle name="Ênfase3 2 6" xfId="391"/>
    <cellStyle name="Ênfase3 3" xfId="138"/>
    <cellStyle name="Ênfase3 4" xfId="222"/>
    <cellStyle name="Ênfase3 5" xfId="305"/>
    <cellStyle name="Ênfase3 6" xfId="390"/>
    <cellStyle name="Ênfase4 2" xfId="53"/>
    <cellStyle name="Ênfase4 2 2" xfId="54"/>
    <cellStyle name="Ênfase4 2 3" xfId="141"/>
    <cellStyle name="Ênfase4 2 4" xfId="225"/>
    <cellStyle name="Ênfase4 2 5" xfId="308"/>
    <cellStyle name="Ênfase4 2 6" xfId="393"/>
    <cellStyle name="Ênfase4 3" xfId="140"/>
    <cellStyle name="Ênfase4 4" xfId="224"/>
    <cellStyle name="Ênfase4 5" xfId="307"/>
    <cellStyle name="Ênfase4 6" xfId="392"/>
    <cellStyle name="Ênfase5 2" xfId="55"/>
    <cellStyle name="Ênfase5 2 2" xfId="56"/>
    <cellStyle name="Ênfase5 2 3" xfId="143"/>
    <cellStyle name="Ênfase5 2 4" xfId="227"/>
    <cellStyle name="Ênfase5 2 5" xfId="310"/>
    <cellStyle name="Ênfase5 2 6" xfId="395"/>
    <cellStyle name="Ênfase5 3" xfId="142"/>
    <cellStyle name="Ênfase5 4" xfId="226"/>
    <cellStyle name="Ênfase5 5" xfId="309"/>
    <cellStyle name="Ênfase5 6" xfId="394"/>
    <cellStyle name="Ênfase6 2" xfId="57"/>
    <cellStyle name="Ênfase6 2 2" xfId="58"/>
    <cellStyle name="Ênfase6 2 3" xfId="145"/>
    <cellStyle name="Ênfase6 2 4" xfId="229"/>
    <cellStyle name="Ênfase6 2 5" xfId="312"/>
    <cellStyle name="Ênfase6 2 6" xfId="397"/>
    <cellStyle name="Ênfase6 3" xfId="144"/>
    <cellStyle name="Ênfase6 4" xfId="228"/>
    <cellStyle name="Ênfase6 5" xfId="311"/>
    <cellStyle name="Ênfase6 6" xfId="396"/>
    <cellStyle name="Entrada 2" xfId="59"/>
    <cellStyle name="Entrada 2 2" xfId="60"/>
    <cellStyle name="Entrada 2 3" xfId="147"/>
    <cellStyle name="Entrada 2 4" xfId="231"/>
    <cellStyle name="Entrada 2 5" xfId="314"/>
    <cellStyle name="Entrada 2 6" xfId="399"/>
    <cellStyle name="Entrada 3" xfId="146"/>
    <cellStyle name="Entrada 4" xfId="230"/>
    <cellStyle name="Entrada 5" xfId="313"/>
    <cellStyle name="Entrada 6" xfId="398"/>
    <cellStyle name="Excel Built-in Normal 1 1" xfId="427"/>
    <cellStyle name="Incorreto 2" xfId="61"/>
    <cellStyle name="Incorreto 2 2" xfId="62"/>
    <cellStyle name="Incorreto 2 3" xfId="150"/>
    <cellStyle name="Incorreto 2 4" xfId="234"/>
    <cellStyle name="Incorreto 2 5" xfId="316"/>
    <cellStyle name="Incorreto 2 6" xfId="401"/>
    <cellStyle name="Incorreto 3" xfId="149"/>
    <cellStyle name="Incorreto 4" xfId="233"/>
    <cellStyle name="Incorreto 5" xfId="315"/>
    <cellStyle name="Incorreto 6" xfId="400"/>
    <cellStyle name="Moeda" xfId="437" builtinId="4"/>
    <cellStyle name="Neutra 2" xfId="63"/>
    <cellStyle name="Neutra 2 2" xfId="64"/>
    <cellStyle name="Neutra 2 3" xfId="153"/>
    <cellStyle name="Neutra 2 4" xfId="237"/>
    <cellStyle name="Neutra 2 5" xfId="318"/>
    <cellStyle name="Neutra 2 6" xfId="403"/>
    <cellStyle name="Neutra 3" xfId="152"/>
    <cellStyle name="Neutra 4" xfId="236"/>
    <cellStyle name="Neutra 5" xfId="317"/>
    <cellStyle name="Neutra 6" xfId="402"/>
    <cellStyle name="Normal" xfId="0" builtinId="0"/>
    <cellStyle name="Normal 10" xfId="431"/>
    <cellStyle name="Normal 2" xfId="2"/>
    <cellStyle name="Normal 2 2" xfId="65"/>
    <cellStyle name="Normal 2 2 2" xfId="429"/>
    <cellStyle name="Normal 2 2 3" xfId="433"/>
    <cellStyle name="Normal 2 2 4" xfId="435"/>
    <cellStyle name="Normal 2 3" xfId="154"/>
    <cellStyle name="Normal 2 4" xfId="238"/>
    <cellStyle name="Normal 2 5" xfId="319"/>
    <cellStyle name="Normal 2 6" xfId="404"/>
    <cellStyle name="Normal 2 7" xfId="428"/>
    <cellStyle name="Normal 2 8" xfId="432"/>
    <cellStyle name="Normal 2 9" xfId="434"/>
    <cellStyle name="Normal 3" xfId="67"/>
    <cellStyle name="Normal 4" xfId="71"/>
    <cellStyle name="Normal 5" xfId="180"/>
    <cellStyle name="Normal 7" xfId="341"/>
    <cellStyle name="Normal 8" xfId="426"/>
    <cellStyle name="Normal 9" xfId="430"/>
    <cellStyle name="Nota 2" xfId="68"/>
    <cellStyle name="Nota 2 2" xfId="69"/>
    <cellStyle name="Nota 2 3" xfId="159"/>
    <cellStyle name="Nota 2 4" xfId="243"/>
    <cellStyle name="Nota 2 5" xfId="321"/>
    <cellStyle name="Nota 2 6" xfId="406"/>
    <cellStyle name="Nota 3" xfId="158"/>
    <cellStyle name="Nota 4" xfId="242"/>
    <cellStyle name="Nota 5" xfId="320"/>
    <cellStyle name="Nota 6" xfId="405"/>
    <cellStyle name="Porcentagem" xfId="1" builtinId="5"/>
    <cellStyle name="Porcentagem 2 2" xfId="70"/>
    <cellStyle name="Porcentagem 2 3" xfId="160"/>
    <cellStyle name="Porcentagem 2 4" xfId="244"/>
    <cellStyle name="Porcentagem 2 5" xfId="322"/>
    <cellStyle name="Porcentagem 2 6" xfId="407"/>
    <cellStyle name="Saída 2" xfId="72"/>
    <cellStyle name="Saída 2 2" xfId="73"/>
    <cellStyle name="Saída 2 3" xfId="163"/>
    <cellStyle name="Saída 2 4" xfId="247"/>
    <cellStyle name="Saída 2 5" xfId="324"/>
    <cellStyle name="Saída 2 6" xfId="409"/>
    <cellStyle name="Saída 3" xfId="162"/>
    <cellStyle name="Saída 4" xfId="246"/>
    <cellStyle name="Saída 5" xfId="323"/>
    <cellStyle name="Saída 6" xfId="408"/>
    <cellStyle name="Separador de milhares 2 2" xfId="74"/>
    <cellStyle name="Separador de milhares 2 3" xfId="164"/>
    <cellStyle name="Separador de milhares 2 4" xfId="248"/>
    <cellStyle name="Separador de milhares 2 5" xfId="326"/>
    <cellStyle name="Separador de milhares 2 6" xfId="411"/>
    <cellStyle name="Separador de milhares 5" xfId="325"/>
    <cellStyle name="Separador de milhares 6" xfId="410"/>
    <cellStyle name="Texto de Aviso 2" xfId="75"/>
    <cellStyle name="Texto de Aviso 2 2" xfId="76"/>
    <cellStyle name="Texto de Aviso 2 3" xfId="166"/>
    <cellStyle name="Texto de Aviso 2 4" xfId="250"/>
    <cellStyle name="Texto de Aviso 2 5" xfId="328"/>
    <cellStyle name="Texto de Aviso 2 6" xfId="413"/>
    <cellStyle name="Texto de Aviso 3" xfId="165"/>
    <cellStyle name="Texto de Aviso 4" xfId="249"/>
    <cellStyle name="Texto de Aviso 5" xfId="327"/>
    <cellStyle name="Texto de Aviso 6" xfId="412"/>
    <cellStyle name="Texto Explicativo 2" xfId="77"/>
    <cellStyle name="Texto Explicativo 2 2" xfId="78"/>
    <cellStyle name="Texto Explicativo 2 3" xfId="168"/>
    <cellStyle name="Texto Explicativo 2 4" xfId="252"/>
    <cellStyle name="Texto Explicativo 2 5" xfId="330"/>
    <cellStyle name="Texto Explicativo 2 6" xfId="415"/>
    <cellStyle name="Texto Explicativo 3" xfId="167"/>
    <cellStyle name="Texto Explicativo 4" xfId="251"/>
    <cellStyle name="Texto Explicativo 5" xfId="329"/>
    <cellStyle name="Texto Explicativo 6" xfId="414"/>
    <cellStyle name="Título 1 2" xfId="79"/>
    <cellStyle name="Título 1 2 2" xfId="80"/>
    <cellStyle name="Título 1 2 3" xfId="170"/>
    <cellStyle name="Título 1 2 4" xfId="254"/>
    <cellStyle name="Título 1 2 5" xfId="332"/>
    <cellStyle name="Título 1 2 6" xfId="417"/>
    <cellStyle name="Título 1 3" xfId="169"/>
    <cellStyle name="Título 1 4" xfId="253"/>
    <cellStyle name="Título 1 5" xfId="331"/>
    <cellStyle name="Título 1 6" xfId="416"/>
    <cellStyle name="Título 2 2" xfId="81"/>
    <cellStyle name="Título 2 2 2" xfId="82"/>
    <cellStyle name="Título 2 2 3" xfId="172"/>
    <cellStyle name="Título 2 2 4" xfId="256"/>
    <cellStyle name="Título 2 2 5" xfId="334"/>
    <cellStyle name="Título 2 2 6" xfId="419"/>
    <cellStyle name="Título 2 3" xfId="171"/>
    <cellStyle name="Título 2 4" xfId="255"/>
    <cellStyle name="Título 2 5" xfId="333"/>
    <cellStyle name="Título 2 6" xfId="418"/>
    <cellStyle name="Título 3 2" xfId="83"/>
    <cellStyle name="Título 3 2 2" xfId="84"/>
    <cellStyle name="Título 3 2 3" xfId="174"/>
    <cellStyle name="Título 3 2 4" xfId="258"/>
    <cellStyle name="Título 3 2 5" xfId="336"/>
    <cellStyle name="Título 3 2 6" xfId="421"/>
    <cellStyle name="Título 3 3" xfId="173"/>
    <cellStyle name="Título 3 4" xfId="257"/>
    <cellStyle name="Título 3 5" xfId="335"/>
    <cellStyle name="Título 3 6" xfId="420"/>
    <cellStyle name="Título 4 2" xfId="85"/>
    <cellStyle name="Título 4 2 2" xfId="86"/>
    <cellStyle name="Título 4 2 3" xfId="176"/>
    <cellStyle name="Título 4 2 4" xfId="260"/>
    <cellStyle name="Título 4 2 5" xfId="338"/>
    <cellStyle name="Título 4 2 6" xfId="423"/>
    <cellStyle name="Título 4 3" xfId="175"/>
    <cellStyle name="Título 4 4" xfId="259"/>
    <cellStyle name="Título 4 5" xfId="337"/>
    <cellStyle name="Título 4 6" xfId="422"/>
    <cellStyle name="Título 5" xfId="87"/>
    <cellStyle name="Total 2" xfId="88"/>
    <cellStyle name="Total 2 2" xfId="89"/>
    <cellStyle name="Total 2 3" xfId="179"/>
    <cellStyle name="Total 2 4" xfId="263"/>
    <cellStyle name="Total 2 5" xfId="340"/>
    <cellStyle name="Total 2 6" xfId="425"/>
    <cellStyle name="Total 3" xfId="178"/>
    <cellStyle name="Total 4" xfId="262"/>
    <cellStyle name="Total 5" xfId="339"/>
    <cellStyle name="Total 6" xfId="424"/>
    <cellStyle name="Vírgula" xfId="436" builtinId="3"/>
    <cellStyle name="Vírgula 2" xfId="90"/>
  </cellStyles>
  <dxfs count="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0</xdr:row>
      <xdr:rowOff>228599</xdr:rowOff>
    </xdr:from>
    <xdr:to>
      <xdr:col>1</xdr:col>
      <xdr:colOff>495299</xdr:colOff>
      <xdr:row>4</xdr:row>
      <xdr:rowOff>201929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4" y="228599"/>
          <a:ext cx="1057275" cy="1268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209550</xdr:rowOff>
    </xdr:from>
    <xdr:to>
      <xdr:col>1</xdr:col>
      <xdr:colOff>914400</xdr:colOff>
      <xdr:row>4</xdr:row>
      <xdr:rowOff>182880</xdr:rowOff>
    </xdr:to>
    <xdr:pic>
      <xdr:nvPicPr>
        <xdr:cNvPr id="4" name="Imagem 3" descr="Brasão Pelotas.png">
          <a:extLst>
            <a:ext uri="{FF2B5EF4-FFF2-40B4-BE49-F238E27FC236}">
              <a16:creationId xmlns:a16="http://schemas.microsoft.com/office/drawing/2014/main" id="{82FE0453-B4B4-4982-B95F-53587FC0D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650" y="209550"/>
          <a:ext cx="1057275" cy="12687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_OR&#199;AMENT&#193;RIA_ESPORTES%20BARONES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CICLOVIA%20-%20OUT2019\Volume%20III%20-%20Documenta&#231;&#227;o%20T&#233;cnica%20e%20financeira\1_Planilha%20Multipla\LEOPA-CICL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&#225;rio/Desktop/PRA&#199;AS_EMENDAS%20IMPOSITIVAS/Emendas%20Impositivas_completo/unificado/PLANILHA_MULTIPLA_PRA&#199;AS_UNIFICA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FINISA%20-%20OUT2019\OR&#199;A\Or&#231;2019\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_ORÇAMENTÁRIA_ESPORTES "/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>
        <row r="4">
          <cell r="O4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7">
          <cell r="F17" t="str">
            <v>REQUALIFICAÇÃO 8 PRAÇAS - PELOTAS RS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4.9989318521683403E-2"/>
    <pageSetUpPr fitToPage="1"/>
  </sheetPr>
  <dimension ref="A1:L62"/>
  <sheetViews>
    <sheetView tabSelected="1" view="pageBreakPreview" topLeftCell="A31" zoomScaleNormal="100" zoomScaleSheetLayoutView="100" workbookViewId="0">
      <selection activeCell="K55" sqref="K55"/>
    </sheetView>
  </sheetViews>
  <sheetFormatPr defaultColWidth="9.140625" defaultRowHeight="12" outlineLevelRow="1" x14ac:dyDescent="0.25"/>
  <cols>
    <col min="1" max="1" width="12.28515625" style="33" customWidth="1"/>
    <col min="2" max="2" width="13.140625" style="46" customWidth="1"/>
    <col min="3" max="3" width="68.7109375" style="101" customWidth="1"/>
    <col min="4" max="4" width="9.28515625" style="33" customWidth="1"/>
    <col min="5" max="5" width="10.28515625" style="45" customWidth="1"/>
    <col min="6" max="6" width="15.140625" style="44" customWidth="1"/>
    <col min="7" max="7" width="7.7109375" style="44" customWidth="1"/>
    <col min="8" max="8" width="15.140625" style="45" customWidth="1"/>
    <col min="9" max="9" width="11.28515625" style="31" customWidth="1"/>
    <col min="10" max="10" width="11.28515625" style="33" customWidth="1"/>
    <col min="11" max="11" width="11.28515625" style="34" customWidth="1"/>
    <col min="12" max="12" width="16.85546875" style="33" customWidth="1"/>
    <col min="13" max="16384" width="9.140625" style="33"/>
  </cols>
  <sheetData>
    <row r="1" spans="1:12" s="47" customFormat="1" ht="26.1" customHeight="1" x14ac:dyDescent="0.25">
      <c r="A1" s="118" t="s">
        <v>28</v>
      </c>
      <c r="B1" s="118"/>
      <c r="C1" s="118"/>
      <c r="D1" s="118"/>
      <c r="E1" s="118"/>
      <c r="F1" s="118"/>
      <c r="G1" s="118"/>
      <c r="H1" s="118"/>
      <c r="I1" s="118"/>
      <c r="K1" s="48"/>
    </row>
    <row r="2" spans="1:12" s="47" customFormat="1" ht="26.1" customHeight="1" x14ac:dyDescent="0.25">
      <c r="A2" s="119" t="s">
        <v>29</v>
      </c>
      <c r="B2" s="119"/>
      <c r="C2" s="119"/>
      <c r="D2" s="119"/>
      <c r="E2" s="119"/>
      <c r="F2" s="119"/>
      <c r="G2" s="119"/>
      <c r="H2" s="119"/>
      <c r="I2" s="119"/>
      <c r="K2" s="48"/>
    </row>
    <row r="3" spans="1:12" s="31" customFormat="1" ht="26.1" customHeight="1" x14ac:dyDescent="0.25">
      <c r="A3" s="122"/>
      <c r="B3" s="122"/>
      <c r="C3" s="121" t="s">
        <v>51</v>
      </c>
      <c r="D3" s="121"/>
      <c r="E3" s="121"/>
      <c r="F3" s="121"/>
      <c r="G3" s="121"/>
      <c r="H3" s="121"/>
      <c r="I3" s="121"/>
      <c r="K3" s="32"/>
    </row>
    <row r="4" spans="1:12" s="31" customFormat="1" ht="26.1" customHeight="1" x14ac:dyDescent="0.25">
      <c r="A4" s="122"/>
      <c r="B4" s="122"/>
      <c r="C4" s="121" t="s">
        <v>68</v>
      </c>
      <c r="D4" s="121"/>
      <c r="E4" s="121"/>
      <c r="F4" s="121"/>
      <c r="G4" s="58"/>
      <c r="H4" s="59"/>
      <c r="I4" s="60"/>
      <c r="K4" s="32"/>
    </row>
    <row r="5" spans="1:12" s="31" customFormat="1" ht="17.25" customHeight="1" x14ac:dyDescent="0.25">
      <c r="A5" s="122"/>
      <c r="B5" s="122"/>
      <c r="C5" s="121" t="s">
        <v>41</v>
      </c>
      <c r="D5" s="121"/>
      <c r="E5" s="121"/>
      <c r="F5" s="121"/>
      <c r="G5" s="58"/>
      <c r="H5" s="59"/>
      <c r="I5" s="60"/>
      <c r="K5" s="32"/>
    </row>
    <row r="6" spans="1:12" s="31" customFormat="1" ht="17.25" customHeight="1" x14ac:dyDescent="0.25">
      <c r="A6" s="122"/>
      <c r="B6" s="122"/>
      <c r="C6" s="121"/>
      <c r="D6" s="121"/>
      <c r="E6" s="121"/>
      <c r="F6" s="121"/>
      <c r="G6" s="58"/>
      <c r="H6" s="59" t="s">
        <v>31</v>
      </c>
      <c r="I6" s="59" t="s">
        <v>40</v>
      </c>
      <c r="K6" s="32"/>
    </row>
    <row r="7" spans="1:12" ht="17.25" customHeight="1" x14ac:dyDescent="0.25">
      <c r="A7" s="120" t="s">
        <v>69</v>
      </c>
      <c r="B7" s="120"/>
      <c r="C7" s="120"/>
      <c r="D7" s="120"/>
      <c r="E7" s="120"/>
      <c r="F7" s="120"/>
      <c r="G7" s="120"/>
      <c r="H7" s="120"/>
      <c r="I7" s="120"/>
    </row>
    <row r="8" spans="1:12" x14ac:dyDescent="0.25">
      <c r="A8" s="120"/>
      <c r="B8" s="120"/>
      <c r="C8" s="120"/>
      <c r="D8" s="120"/>
      <c r="E8" s="120"/>
      <c r="F8" s="120"/>
      <c r="G8" s="120"/>
      <c r="H8" s="120"/>
      <c r="I8" s="120"/>
    </row>
    <row r="9" spans="1:12" s="35" customFormat="1" ht="36" x14ac:dyDescent="0.25">
      <c r="A9" s="61" t="s">
        <v>4</v>
      </c>
      <c r="B9" s="62" t="s">
        <v>5</v>
      </c>
      <c r="C9" s="100" t="s">
        <v>6</v>
      </c>
      <c r="D9" s="63" t="s">
        <v>3</v>
      </c>
      <c r="E9" s="64" t="s">
        <v>7</v>
      </c>
      <c r="F9" s="65" t="s">
        <v>24</v>
      </c>
      <c r="G9" s="65" t="s">
        <v>27</v>
      </c>
      <c r="H9" s="65" t="s">
        <v>25</v>
      </c>
      <c r="I9" s="66" t="s">
        <v>26</v>
      </c>
      <c r="K9" s="36"/>
    </row>
    <row r="10" spans="1:12" s="35" customFormat="1" ht="24" x14ac:dyDescent="0.25">
      <c r="A10" s="84" t="s">
        <v>0</v>
      </c>
      <c r="B10" s="70"/>
      <c r="C10" s="84" t="s">
        <v>70</v>
      </c>
      <c r="D10" s="80" t="s">
        <v>30</v>
      </c>
      <c r="E10" s="81">
        <v>0</v>
      </c>
      <c r="F10" s="81"/>
      <c r="G10" s="82"/>
      <c r="H10" s="82"/>
      <c r="I10" s="83"/>
      <c r="K10" s="36"/>
    </row>
    <row r="11" spans="1:12" s="35" customFormat="1" x14ac:dyDescent="0.25">
      <c r="A11" s="79" t="s">
        <v>1</v>
      </c>
      <c r="B11" s="69"/>
      <c r="C11" s="114" t="s">
        <v>23</v>
      </c>
      <c r="D11" s="80" t="s">
        <v>30</v>
      </c>
      <c r="E11" s="81">
        <v>0</v>
      </c>
      <c r="F11" s="81"/>
      <c r="G11" s="82"/>
      <c r="H11" s="82"/>
      <c r="I11" s="83"/>
      <c r="K11" s="36"/>
    </row>
    <row r="12" spans="1:12" s="35" customFormat="1" ht="13.9" customHeight="1" x14ac:dyDescent="0.25">
      <c r="A12" s="77" t="s">
        <v>42</v>
      </c>
      <c r="B12" s="38" t="s">
        <v>43</v>
      </c>
      <c r="C12" s="39" t="s">
        <v>8</v>
      </c>
      <c r="D12" s="40" t="s">
        <v>2</v>
      </c>
      <c r="E12" s="78">
        <v>2.88</v>
      </c>
      <c r="F12" s="78"/>
      <c r="G12" s="57"/>
      <c r="H12" s="57"/>
      <c r="I12" s="67"/>
      <c r="K12" s="36"/>
    </row>
    <row r="13" spans="1:12" outlineLevel="1" x14ac:dyDescent="0.25">
      <c r="A13" s="71" t="s">
        <v>22</v>
      </c>
      <c r="B13" s="69"/>
      <c r="C13" s="72" t="s">
        <v>44</v>
      </c>
      <c r="D13" s="73"/>
      <c r="E13" s="73"/>
      <c r="F13" s="74"/>
      <c r="G13" s="74"/>
      <c r="H13" s="75"/>
      <c r="I13" s="76"/>
      <c r="L13" s="37"/>
    </row>
    <row r="14" spans="1:12" s="70" customFormat="1" outlineLevel="1" x14ac:dyDescent="0.25">
      <c r="A14" s="70" t="s">
        <v>45</v>
      </c>
      <c r="C14" s="70" t="s">
        <v>46</v>
      </c>
      <c r="J14" s="33"/>
    </row>
    <row r="15" spans="1:12" outlineLevel="1" x14ac:dyDescent="0.25">
      <c r="A15" s="38" t="s">
        <v>47</v>
      </c>
      <c r="B15" s="38">
        <v>42248</v>
      </c>
      <c r="C15" s="39" t="s">
        <v>117</v>
      </c>
      <c r="D15" s="103" t="s">
        <v>3</v>
      </c>
      <c r="E15" s="104">
        <v>527</v>
      </c>
      <c r="F15" s="42"/>
      <c r="G15" s="42"/>
      <c r="H15" s="42"/>
      <c r="I15" s="38"/>
      <c r="L15" s="37"/>
    </row>
    <row r="16" spans="1:12" ht="48" outlineLevel="1" x14ac:dyDescent="0.25">
      <c r="A16" s="38" t="s">
        <v>48</v>
      </c>
      <c r="B16" s="38" t="s">
        <v>71</v>
      </c>
      <c r="C16" s="39" t="s">
        <v>72</v>
      </c>
      <c r="D16" s="103" t="s">
        <v>3</v>
      </c>
      <c r="E16" s="106">
        <v>527</v>
      </c>
      <c r="F16" s="42"/>
      <c r="G16" s="42"/>
      <c r="H16" s="42"/>
      <c r="I16" s="68"/>
      <c r="L16" s="37"/>
    </row>
    <row r="17" spans="1:12" ht="24" outlineLevel="1" x14ac:dyDescent="0.25">
      <c r="A17" s="39" t="s">
        <v>49</v>
      </c>
      <c r="B17" s="38" t="s">
        <v>59</v>
      </c>
      <c r="C17" s="39" t="s">
        <v>58</v>
      </c>
      <c r="D17" s="40" t="s">
        <v>3</v>
      </c>
      <c r="E17" s="106">
        <v>477</v>
      </c>
      <c r="F17" s="41"/>
      <c r="G17" s="41"/>
      <c r="H17" s="41"/>
      <c r="I17" s="41"/>
      <c r="K17" s="70"/>
      <c r="L17" s="37"/>
    </row>
    <row r="18" spans="1:12" ht="24" outlineLevel="1" x14ac:dyDescent="0.25">
      <c r="A18" s="56" t="s">
        <v>56</v>
      </c>
      <c r="B18" s="38" t="s">
        <v>57</v>
      </c>
      <c r="C18" s="39" t="s">
        <v>60</v>
      </c>
      <c r="D18" s="40" t="s">
        <v>3</v>
      </c>
      <c r="E18" s="106">
        <v>50</v>
      </c>
      <c r="F18" s="42"/>
      <c r="G18" s="42"/>
      <c r="H18" s="43"/>
      <c r="I18" s="68"/>
      <c r="L18" s="37"/>
    </row>
    <row r="19" spans="1:12" outlineLevel="1" x14ac:dyDescent="0.25">
      <c r="A19" s="38" t="s">
        <v>83</v>
      </c>
      <c r="B19" s="39" t="s">
        <v>50</v>
      </c>
      <c r="C19" s="39" t="str">
        <f ca="1">IF($C19="S",REFERENCIA.Descricao,"(digite a descrição aqui)")</f>
        <v>RETIRADA DE EQUIPAMENTOS DE ILUMINAÇÃO EXISTENTE</v>
      </c>
      <c r="D19" s="103" t="s">
        <v>3</v>
      </c>
      <c r="E19" s="106">
        <v>418</v>
      </c>
      <c r="F19" s="56"/>
      <c r="G19" s="56"/>
      <c r="H19" s="56"/>
      <c r="I19" s="56"/>
      <c r="L19" s="37"/>
    </row>
    <row r="20" spans="1:12" outlineLevel="1" x14ac:dyDescent="0.25">
      <c r="A20" s="38" t="s">
        <v>84</v>
      </c>
      <c r="B20" s="38">
        <v>42247</v>
      </c>
      <c r="C20" s="39" t="s">
        <v>118</v>
      </c>
      <c r="D20" s="103" t="s">
        <v>3</v>
      </c>
      <c r="E20" s="104">
        <v>14</v>
      </c>
      <c r="F20" s="56"/>
      <c r="G20" s="56"/>
      <c r="H20" s="56"/>
      <c r="I20" s="56"/>
      <c r="L20" s="37"/>
    </row>
    <row r="21" spans="1:12" ht="48" outlineLevel="1" x14ac:dyDescent="0.25">
      <c r="A21" s="39" t="s">
        <v>85</v>
      </c>
      <c r="B21" s="38" t="s">
        <v>55</v>
      </c>
      <c r="C21" s="39" t="s">
        <v>87</v>
      </c>
      <c r="D21" s="103" t="s">
        <v>3</v>
      </c>
      <c r="E21" s="106">
        <v>104</v>
      </c>
      <c r="F21" s="56"/>
      <c r="G21" s="56"/>
      <c r="H21" s="56"/>
      <c r="I21" s="56"/>
      <c r="L21" s="37"/>
    </row>
    <row r="22" spans="1:12" outlineLevel="1" x14ac:dyDescent="0.25">
      <c r="A22" s="38" t="s">
        <v>86</v>
      </c>
      <c r="B22" s="39" t="s">
        <v>73</v>
      </c>
      <c r="C22" s="39" t="str">
        <f t="shared" ref="C22" ca="1" si="0">IF($C22="S",REFERENCIA.Descricao,"(digite a descrição aqui)")</f>
        <v>POSTE CIRCULAR DE AÇO GALVANIZADO H=9M LIVRES - CURVO DUPLO</v>
      </c>
      <c r="D22" s="103" t="s">
        <v>3</v>
      </c>
      <c r="E22" s="106">
        <v>7</v>
      </c>
      <c r="F22" s="56"/>
      <c r="G22" s="56"/>
      <c r="H22" s="56"/>
      <c r="I22" s="56"/>
      <c r="L22" s="37"/>
    </row>
    <row r="23" spans="1:12" outlineLevel="1" x14ac:dyDescent="0.25">
      <c r="A23" s="38" t="s">
        <v>88</v>
      </c>
      <c r="B23" s="38" t="s">
        <v>74</v>
      </c>
      <c r="C23" s="39" t="str">
        <f t="shared" ref="C23:C24" ca="1" si="1">IF($C23="S",REFERENCIA.Descricao,"(digite a descrição aqui)")</f>
        <v>CABO MULTIPLEXADO ALUMINIO, FLEXIVEL, 2 CONDUTORESDE 6MM²</v>
      </c>
      <c r="D23" s="106" t="s">
        <v>91</v>
      </c>
      <c r="E23" s="106">
        <v>400</v>
      </c>
      <c r="F23" s="39"/>
      <c r="G23" s="42"/>
      <c r="H23" s="43"/>
      <c r="I23" s="68"/>
      <c r="L23" s="37"/>
    </row>
    <row r="24" spans="1:12" ht="36" outlineLevel="1" x14ac:dyDescent="0.25">
      <c r="A24" s="39" t="s">
        <v>89</v>
      </c>
      <c r="B24" s="38" t="s">
        <v>75</v>
      </c>
      <c r="C24" s="38" t="str">
        <f t="shared" ca="1" si="1"/>
        <v>TRANSFORMADOR DE DISTRIBUIÇÃO, 45 KVA, TRIFÁSICO, 60 HZ, CLASSE 15 KV, IMERSO EM ÓLEO MINERAL, INSTALAÇÃO EM POSTE (NÃO INCLUSO SUPORTE) - FORNECIMENTO E INSTALAÇÃO. AF_12/2020</v>
      </c>
      <c r="D24" s="106" t="s">
        <v>3</v>
      </c>
      <c r="E24" s="106">
        <v>4</v>
      </c>
      <c r="F24" s="38"/>
      <c r="G24" s="42"/>
      <c r="H24" s="43"/>
      <c r="I24" s="68"/>
      <c r="L24" s="37"/>
    </row>
    <row r="25" spans="1:12" ht="24" outlineLevel="1" x14ac:dyDescent="0.25">
      <c r="A25" s="39" t="s">
        <v>90</v>
      </c>
      <c r="B25" s="38" t="s">
        <v>76</v>
      </c>
      <c r="C25" s="38" t="str">
        <f t="shared" ref="C25:C31" ca="1" si="2">IF($C25="S",REFERENCIA.Descricao,"(digite a descrição aqui)")</f>
        <v>CABO MULTIPLEXADO DE ALUMINIO, FLEXIVEL, 4 CONDUTORES DE 50MM² COM NEUTRO ISOLADO</v>
      </c>
      <c r="D25" s="106" t="s">
        <v>91</v>
      </c>
      <c r="E25" s="106">
        <v>2234.5</v>
      </c>
      <c r="F25" s="39"/>
      <c r="G25" s="42"/>
      <c r="H25" s="43"/>
      <c r="I25" s="68"/>
      <c r="L25" s="37"/>
    </row>
    <row r="26" spans="1:12" outlineLevel="1" x14ac:dyDescent="0.25">
      <c r="A26" s="39" t="s">
        <v>92</v>
      </c>
      <c r="B26" s="38" t="s">
        <v>77</v>
      </c>
      <c r="C26" s="38" t="str">
        <f t="shared" ca="1" si="2"/>
        <v>POSTE DE CONCRETO 11/4KN</v>
      </c>
      <c r="D26" s="103" t="s">
        <v>3</v>
      </c>
      <c r="E26" s="106">
        <v>12</v>
      </c>
      <c r="F26" s="39"/>
      <c r="G26" s="42"/>
      <c r="H26" s="43"/>
      <c r="I26" s="68"/>
      <c r="L26" s="37"/>
    </row>
    <row r="27" spans="1:12" ht="24" outlineLevel="1" x14ac:dyDescent="0.25">
      <c r="A27" s="39" t="s">
        <v>93</v>
      </c>
      <c r="B27" s="38" t="s">
        <v>78</v>
      </c>
      <c r="C27" s="38" t="str">
        <f t="shared" ca="1" si="2"/>
        <v>ARMAÇÃO SECUNDÁRIA, COM 1 ESTRIBO E 1 ISOLADOR - FORNECIMENTO E INSTALAÇÃO. AF_07/2020</v>
      </c>
      <c r="D27" s="40" t="s">
        <v>3</v>
      </c>
      <c r="E27" s="106">
        <v>152</v>
      </c>
      <c r="F27" s="39"/>
      <c r="G27" s="42"/>
      <c r="H27" s="43"/>
      <c r="I27" s="68"/>
      <c r="L27" s="37"/>
    </row>
    <row r="28" spans="1:12" outlineLevel="1" x14ac:dyDescent="0.25">
      <c r="A28" s="39" t="s">
        <v>94</v>
      </c>
      <c r="B28" s="38" t="s">
        <v>79</v>
      </c>
      <c r="C28" s="38" t="str">
        <f t="shared" ca="1" si="2"/>
        <v>CONECTOR PARA HASTE DE ATERRAMENTO 5/8</v>
      </c>
      <c r="D28" s="40" t="s">
        <v>3</v>
      </c>
      <c r="E28" s="106">
        <v>8</v>
      </c>
      <c r="F28" s="39"/>
      <c r="G28" s="56"/>
      <c r="H28" s="38"/>
      <c r="I28" s="39"/>
      <c r="L28" s="37"/>
    </row>
    <row r="29" spans="1:12" ht="24" outlineLevel="1" x14ac:dyDescent="0.25">
      <c r="A29" s="39" t="s">
        <v>95</v>
      </c>
      <c r="B29" s="38" t="s">
        <v>80</v>
      </c>
      <c r="C29" s="38" t="str">
        <f t="shared" ca="1" si="2"/>
        <v>HASTE DE ATERRAMENTO 3/4  PARA SPDA - FORNECIMENTO E INSTALAÇÃO. AF_12/2017</v>
      </c>
      <c r="D29" s="103" t="s">
        <v>3</v>
      </c>
      <c r="E29" s="106">
        <v>8</v>
      </c>
      <c r="F29" s="39"/>
      <c r="G29" s="56"/>
      <c r="H29" s="38"/>
      <c r="I29" s="39"/>
      <c r="L29" s="37"/>
    </row>
    <row r="30" spans="1:12" ht="24" outlineLevel="1" x14ac:dyDescent="0.25">
      <c r="A30" s="39" t="s">
        <v>96</v>
      </c>
      <c r="B30" s="38" t="s">
        <v>81</v>
      </c>
      <c r="C30" s="38" t="str">
        <f t="shared" ca="1" si="2"/>
        <v>CINTA CIRCULAR EM ACO GALVANIZADO DE 210 MM DE DIAMETRO PARA INSTALACAO DE TRANSFORMADOR EM POSTE DE CONCRETO</v>
      </c>
      <c r="D30" s="103" t="s">
        <v>3</v>
      </c>
      <c r="E30" s="106">
        <v>152</v>
      </c>
      <c r="F30" s="39"/>
      <c r="G30" s="56"/>
      <c r="H30" s="38"/>
      <c r="I30" s="39"/>
      <c r="L30" s="37"/>
    </row>
    <row r="31" spans="1:12" outlineLevel="1" x14ac:dyDescent="0.25">
      <c r="A31" s="39" t="s">
        <v>97</v>
      </c>
      <c r="B31" s="38" t="s">
        <v>82</v>
      </c>
      <c r="C31" s="38" t="str">
        <f t="shared" ca="1" si="2"/>
        <v>ESTRUTURA MÉDIA TENSÃO - M1</v>
      </c>
      <c r="D31" s="103" t="s">
        <v>3</v>
      </c>
      <c r="E31" s="106">
        <v>12</v>
      </c>
      <c r="F31" s="39"/>
      <c r="G31" s="56"/>
      <c r="H31" s="38"/>
      <c r="I31" s="39"/>
      <c r="L31" s="37"/>
    </row>
    <row r="32" spans="1:12" ht="24" outlineLevel="1" x14ac:dyDescent="0.25">
      <c r="A32" s="84" t="s">
        <v>32</v>
      </c>
      <c r="B32" s="70"/>
      <c r="C32" s="84" t="s">
        <v>98</v>
      </c>
      <c r="D32" s="80"/>
      <c r="E32" s="81"/>
      <c r="F32" s="81"/>
      <c r="G32" s="82"/>
      <c r="H32" s="82"/>
      <c r="I32" s="83"/>
      <c r="L32" s="37"/>
    </row>
    <row r="33" spans="1:12" outlineLevel="1" x14ac:dyDescent="0.25">
      <c r="A33" s="114" t="s">
        <v>33</v>
      </c>
      <c r="B33" s="69"/>
      <c r="C33" s="114" t="s">
        <v>23</v>
      </c>
      <c r="D33" s="80" t="s">
        <v>30</v>
      </c>
      <c r="E33" s="81">
        <v>0</v>
      </c>
      <c r="F33" s="81"/>
      <c r="G33" s="82"/>
      <c r="H33" s="82"/>
      <c r="I33" s="83"/>
      <c r="L33" s="37"/>
    </row>
    <row r="34" spans="1:12" outlineLevel="1" x14ac:dyDescent="0.25">
      <c r="A34" s="77" t="s">
        <v>99</v>
      </c>
      <c r="B34" s="38" t="s">
        <v>43</v>
      </c>
      <c r="C34" s="39" t="s">
        <v>8</v>
      </c>
      <c r="D34" s="40" t="s">
        <v>2</v>
      </c>
      <c r="E34" s="105">
        <v>2.88</v>
      </c>
      <c r="F34" s="78"/>
      <c r="G34" s="57"/>
      <c r="H34" s="57"/>
      <c r="I34" s="67"/>
      <c r="L34" s="37"/>
    </row>
    <row r="35" spans="1:12" outlineLevel="1" x14ac:dyDescent="0.25">
      <c r="A35" s="115" t="s">
        <v>53</v>
      </c>
      <c r="B35" s="116"/>
      <c r="C35" s="117" t="s">
        <v>44</v>
      </c>
      <c r="D35" s="73"/>
      <c r="E35" s="73"/>
      <c r="F35" s="74"/>
      <c r="G35" s="74"/>
      <c r="H35" s="75"/>
      <c r="I35" s="76"/>
      <c r="L35" s="37"/>
    </row>
    <row r="36" spans="1:12" outlineLevel="1" x14ac:dyDescent="0.25">
      <c r="A36" s="70" t="s">
        <v>54</v>
      </c>
      <c r="B36" s="70"/>
      <c r="C36" s="70" t="s">
        <v>46</v>
      </c>
      <c r="D36" s="70"/>
      <c r="E36" s="84"/>
      <c r="F36" s="70"/>
      <c r="G36" s="70"/>
      <c r="H36" s="70"/>
      <c r="I36" s="70"/>
      <c r="L36" s="37"/>
    </row>
    <row r="37" spans="1:12" outlineLevel="1" x14ac:dyDescent="0.25">
      <c r="A37" s="77" t="s">
        <v>100</v>
      </c>
      <c r="B37" s="38">
        <v>42248</v>
      </c>
      <c r="C37" s="39" t="s">
        <v>117</v>
      </c>
      <c r="D37" s="103" t="s">
        <v>3</v>
      </c>
      <c r="E37" s="105">
        <v>207</v>
      </c>
      <c r="F37" s="77"/>
      <c r="G37" s="38"/>
      <c r="H37" s="42"/>
      <c r="I37" s="38"/>
      <c r="L37" s="37"/>
    </row>
    <row r="38" spans="1:12" ht="60" outlineLevel="1" x14ac:dyDescent="0.25">
      <c r="A38" s="77" t="s">
        <v>101</v>
      </c>
      <c r="B38" s="38" t="s">
        <v>52</v>
      </c>
      <c r="C38" s="39" t="str">
        <f t="shared" ref="C37:C44" ca="1" si="3">IF($C38="S",REFERENCIA.Descricao,"(digite a descrição aqui)")</f>
        <v>INSTALAÇÃO LUMINÁRIA EM LED POT. MÍNIMA225W-FLUXO MÍNIMO 29000Lm -5.000K, COM BASE PARA RELÉ COM IP-66 - RELÉ  - BRAÇO GALVANIZADO A FOGO, COM 3,00M DE PROJEÇÃO HORIZONTAL - 60,3MM - INCLUINDO DE 0º - ABRAÇADEIRAS COMPLETAS - CABOS E CONECTORES. ( SEM FORNECIMENTO DA LUMINÁRINÁRIA).</v>
      </c>
      <c r="D38" s="40" t="s">
        <v>3</v>
      </c>
      <c r="E38" s="105">
        <v>207</v>
      </c>
      <c r="F38" s="77"/>
      <c r="G38" s="38"/>
      <c r="H38" s="42"/>
      <c r="I38" s="68"/>
      <c r="L38" s="37"/>
    </row>
    <row r="39" spans="1:12" outlineLevel="1" x14ac:dyDescent="0.25">
      <c r="A39" s="77" t="s">
        <v>102</v>
      </c>
      <c r="B39" s="38" t="s">
        <v>50</v>
      </c>
      <c r="C39" s="39" t="str">
        <f t="shared" ca="1" si="3"/>
        <v>RETIRADA DE EQUIPAMENTOS DE ILUMINAÇÃO EXISTENTE</v>
      </c>
      <c r="D39" s="40" t="s">
        <v>3</v>
      </c>
      <c r="E39" s="105">
        <v>190</v>
      </c>
      <c r="F39" s="77"/>
      <c r="G39" s="38"/>
      <c r="H39" s="41"/>
      <c r="I39" s="41"/>
      <c r="L39" s="37"/>
    </row>
    <row r="40" spans="1:12" outlineLevel="1" x14ac:dyDescent="0.25">
      <c r="A40" s="77" t="s">
        <v>103</v>
      </c>
      <c r="B40" s="38">
        <v>42247</v>
      </c>
      <c r="C40" s="39" t="s">
        <v>118</v>
      </c>
      <c r="D40" s="103" t="s">
        <v>3</v>
      </c>
      <c r="E40" s="105">
        <v>18</v>
      </c>
      <c r="F40" s="77"/>
      <c r="G40" s="38"/>
      <c r="H40" s="39"/>
      <c r="I40" s="103"/>
      <c r="L40" s="37"/>
    </row>
    <row r="41" spans="1:12" ht="48" outlineLevel="1" x14ac:dyDescent="0.25">
      <c r="A41" s="77" t="s">
        <v>104</v>
      </c>
      <c r="B41" s="38" t="s">
        <v>55</v>
      </c>
      <c r="C41" s="39" t="str">
        <f t="shared" ca="1" si="3"/>
        <v>INSTALAÇÃO LUMINÁRIA EM LED POT. MÍNIMA 180W-FLUXO MÍNIMO 22.000.000Lm - 5.000K, COM BASE PARA RELÉ COM IP-66 - RELÉ  - ABRAÇADEIRAS COMPLETAS - CABOS E CONECTORES. ( SEM FORNECIMENTO DA LUMINÁRINÁRIA).</v>
      </c>
      <c r="D41" s="103" t="s">
        <v>3</v>
      </c>
      <c r="E41" s="105">
        <v>18</v>
      </c>
      <c r="F41" s="77"/>
      <c r="G41" s="38"/>
      <c r="H41" s="39"/>
      <c r="I41" s="103"/>
      <c r="L41" s="37"/>
    </row>
    <row r="42" spans="1:12" ht="24" outlineLevel="1" x14ac:dyDescent="0.25">
      <c r="A42" s="77" t="s">
        <v>105</v>
      </c>
      <c r="B42" s="38" t="s">
        <v>114</v>
      </c>
      <c r="C42" s="39" t="str">
        <f t="shared" ca="1" si="3"/>
        <v>SUPORTE CENTRAL DE ENCAIXE EM AÇO GALVANIZADO COM 3 BRAÇOS DE 30CM DE COMPRIMENTO</v>
      </c>
      <c r="D42" s="103" t="s">
        <v>3</v>
      </c>
      <c r="E42" s="105">
        <v>6</v>
      </c>
      <c r="F42" s="77"/>
      <c r="G42" s="38"/>
      <c r="H42" s="39"/>
      <c r="I42" s="103"/>
      <c r="L42" s="37"/>
    </row>
    <row r="43" spans="1:12" outlineLevel="1" x14ac:dyDescent="0.25">
      <c r="A43" s="77" t="s">
        <v>106</v>
      </c>
      <c r="B43" s="38" t="s">
        <v>115</v>
      </c>
      <c r="C43" s="39" t="str">
        <f t="shared" ca="1" si="3"/>
        <v xml:space="preserve">CAIXA DE COMANDO E CONEXÕES RAMAL AÉREO </v>
      </c>
      <c r="D43" s="40" t="s">
        <v>3</v>
      </c>
      <c r="E43" s="105">
        <v>3</v>
      </c>
      <c r="F43" s="77"/>
      <c r="G43" s="38"/>
      <c r="H43" s="39"/>
      <c r="I43" s="103"/>
      <c r="L43" s="37"/>
    </row>
    <row r="44" spans="1:12" outlineLevel="1" x14ac:dyDescent="0.25">
      <c r="A44" s="77" t="s">
        <v>107</v>
      </c>
      <c r="B44" s="38" t="s">
        <v>74</v>
      </c>
      <c r="C44" s="39" t="str">
        <f t="shared" ca="1" si="3"/>
        <v>CABO MULTIPLEXADO ALUMINIO, FLEXIVEL, 2 CONDUTORESDE 6MM²</v>
      </c>
      <c r="D44" s="103" t="s">
        <v>91</v>
      </c>
      <c r="E44" s="105">
        <v>280</v>
      </c>
      <c r="F44" s="77"/>
      <c r="G44" s="38"/>
      <c r="H44" s="39"/>
      <c r="I44" s="103"/>
      <c r="L44" s="37"/>
    </row>
    <row r="45" spans="1:12" ht="24" outlineLevel="1" x14ac:dyDescent="0.25">
      <c r="A45" s="77" t="s">
        <v>108</v>
      </c>
      <c r="B45" s="38" t="s">
        <v>78</v>
      </c>
      <c r="C45" s="39" t="str">
        <f t="shared" ref="C45:C47" ca="1" si="4">IF($C45="S",REFERENCIA.Descricao,"(digite a descrição aqui)")</f>
        <v>ARMAÇÃO SECUNDÁRIA, COM 1 ESTRIBO E 1 ISOLADOR - FORNECIMENTO E INSTALAÇÃO. AF_07/2020</v>
      </c>
      <c r="D45" s="103" t="s">
        <v>3</v>
      </c>
      <c r="E45" s="105">
        <v>13</v>
      </c>
      <c r="F45" s="77"/>
      <c r="G45" s="38"/>
      <c r="H45" s="43"/>
      <c r="I45" s="68"/>
      <c r="L45" s="37"/>
    </row>
    <row r="46" spans="1:12" outlineLevel="1" x14ac:dyDescent="0.25">
      <c r="A46" s="77" t="s">
        <v>109</v>
      </c>
      <c r="B46" s="38" t="s">
        <v>79</v>
      </c>
      <c r="C46" s="39" t="str">
        <f t="shared" ca="1" si="4"/>
        <v>CONECTOR PARA HASTE DE ATERRAMENTO 5/8</v>
      </c>
      <c r="D46" s="103" t="s">
        <v>3</v>
      </c>
      <c r="E46" s="105">
        <v>2</v>
      </c>
      <c r="F46" s="77"/>
      <c r="G46" s="38"/>
      <c r="H46" s="43"/>
      <c r="I46" s="68"/>
      <c r="L46" s="37"/>
    </row>
    <row r="47" spans="1:12" ht="24" outlineLevel="1" x14ac:dyDescent="0.25">
      <c r="A47" s="77" t="s">
        <v>110</v>
      </c>
      <c r="B47" s="38" t="s">
        <v>80</v>
      </c>
      <c r="C47" s="39" t="str">
        <f t="shared" ca="1" si="4"/>
        <v>HASTE DE ATERRAMENTO 3/4  PARA SPDA - FORNECIMENTO E INSTALAÇÃO. AF_12/2017</v>
      </c>
      <c r="D47" s="103" t="s">
        <v>3</v>
      </c>
      <c r="E47" s="105">
        <v>2</v>
      </c>
      <c r="F47" s="77"/>
      <c r="G47" s="38"/>
      <c r="H47" s="43"/>
      <c r="I47" s="68"/>
      <c r="L47" s="37"/>
    </row>
    <row r="48" spans="1:12" ht="24" outlineLevel="1" x14ac:dyDescent="0.25">
      <c r="A48" s="77" t="s">
        <v>111</v>
      </c>
      <c r="B48" s="38" t="s">
        <v>81</v>
      </c>
      <c r="C48" s="39" t="str">
        <f t="shared" ref="C48:C50" ca="1" si="5">IF($C48="S",REFERENCIA.Descricao,"(digite a descrição aqui)")</f>
        <v>CINTA CIRCULAR EM ACO GALVANIZADO DE 210 MM DE DIAMETRO PARA INSTALACAO DE TRANSFORMADOR EM POSTE DE CONCRETO</v>
      </c>
      <c r="D48" s="103" t="s">
        <v>3</v>
      </c>
      <c r="E48" s="105">
        <v>26</v>
      </c>
      <c r="F48" s="77"/>
      <c r="G48" s="38"/>
      <c r="H48" s="43"/>
      <c r="I48" s="68"/>
      <c r="L48" s="37"/>
    </row>
    <row r="49" spans="1:12" outlineLevel="1" x14ac:dyDescent="0.25">
      <c r="A49" s="77" t="s">
        <v>112</v>
      </c>
      <c r="B49" s="38" t="s">
        <v>116</v>
      </c>
      <c r="C49" s="39" t="str">
        <f t="shared" ca="1" si="5"/>
        <v>POSTE DE CONCRETO 9/4KN</v>
      </c>
      <c r="D49" s="103" t="s">
        <v>3</v>
      </c>
      <c r="E49" s="105">
        <v>6</v>
      </c>
      <c r="F49" s="77"/>
      <c r="G49" s="38"/>
      <c r="H49" s="43"/>
      <c r="I49" s="68"/>
      <c r="L49" s="37"/>
    </row>
    <row r="50" spans="1:12" ht="24" outlineLevel="1" x14ac:dyDescent="0.25">
      <c r="A50" s="77" t="s">
        <v>113</v>
      </c>
      <c r="B50" s="38" t="s">
        <v>76</v>
      </c>
      <c r="C50" s="39" t="str">
        <f t="shared" ca="1" si="5"/>
        <v>CABO MULTIPLEXADO DE ALUMINIO, FLEXIVEL, 4 CONDUTORES DE 50MM² COM NEUTRO ISOLADO</v>
      </c>
      <c r="D50" s="40" t="s">
        <v>91</v>
      </c>
      <c r="E50" s="105">
        <v>210</v>
      </c>
      <c r="F50" s="77"/>
      <c r="G50" s="38"/>
      <c r="H50" s="43"/>
      <c r="I50" s="68"/>
      <c r="L50" s="37"/>
    </row>
    <row r="51" spans="1:12" x14ac:dyDescent="0.25">
      <c r="A51" s="70" t="s">
        <v>37</v>
      </c>
      <c r="B51" s="70"/>
      <c r="C51" s="70" t="s">
        <v>62</v>
      </c>
      <c r="D51" s="70"/>
      <c r="E51" s="74"/>
      <c r="F51" s="74"/>
      <c r="G51" s="74"/>
      <c r="H51" s="74"/>
      <c r="I51" s="74"/>
    </row>
    <row r="52" spans="1:12" x14ac:dyDescent="0.25">
      <c r="A52" s="70" t="s">
        <v>61</v>
      </c>
      <c r="B52" s="70"/>
      <c r="C52" s="70" t="s">
        <v>63</v>
      </c>
      <c r="D52" s="70"/>
      <c r="E52" s="74"/>
      <c r="F52" s="74"/>
      <c r="G52" s="74"/>
      <c r="H52" s="74"/>
      <c r="I52" s="74"/>
    </row>
    <row r="53" spans="1:12" x14ac:dyDescent="0.25">
      <c r="A53" s="56" t="s">
        <v>64</v>
      </c>
      <c r="B53" s="38">
        <v>42248</v>
      </c>
      <c r="C53" s="39" t="s">
        <v>117</v>
      </c>
      <c r="D53" s="103" t="s">
        <v>3</v>
      </c>
      <c r="E53" s="106">
        <v>6</v>
      </c>
      <c r="F53" s="42"/>
      <c r="G53" s="42"/>
      <c r="H53" s="43"/>
      <c r="I53" s="68"/>
    </row>
    <row r="54" spans="1:12" x14ac:dyDescent="0.25">
      <c r="A54" s="56" t="s">
        <v>65</v>
      </c>
      <c r="B54" s="38">
        <v>42247</v>
      </c>
      <c r="C54" s="39" t="s">
        <v>118</v>
      </c>
      <c r="D54" s="103" t="s">
        <v>3</v>
      </c>
      <c r="E54" s="106">
        <v>3</v>
      </c>
      <c r="F54" s="42"/>
      <c r="G54" s="42"/>
      <c r="H54" s="43"/>
      <c r="I54" s="68"/>
    </row>
    <row r="55" spans="1:12" x14ac:dyDescent="0.25">
      <c r="A55" s="56" t="s">
        <v>66</v>
      </c>
      <c r="B55" s="38">
        <v>101632</v>
      </c>
      <c r="C55" s="39" t="s">
        <v>67</v>
      </c>
      <c r="D55" s="103" t="s">
        <v>3</v>
      </c>
      <c r="E55" s="106">
        <v>45</v>
      </c>
      <c r="F55" s="42"/>
      <c r="G55" s="42"/>
      <c r="H55" s="43"/>
      <c r="I55" s="68"/>
    </row>
    <row r="56" spans="1:12" x14ac:dyDescent="0.25">
      <c r="A56" s="56"/>
      <c r="B56" s="38"/>
      <c r="C56" s="39"/>
      <c r="D56" s="40"/>
      <c r="E56" s="106"/>
      <c r="F56" s="42"/>
      <c r="G56" s="42"/>
      <c r="H56" s="43"/>
      <c r="I56" s="68"/>
    </row>
    <row r="57" spans="1:12" x14ac:dyDescent="0.25">
      <c r="A57" s="56"/>
      <c r="B57" s="38"/>
      <c r="C57" s="39"/>
      <c r="D57" s="40"/>
      <c r="E57" s="106"/>
      <c r="F57" s="42"/>
      <c r="G57" s="42"/>
      <c r="H57" s="43"/>
      <c r="I57" s="68"/>
    </row>
    <row r="58" spans="1:12" x14ac:dyDescent="0.25">
      <c r="A58" s="56"/>
      <c r="B58" s="38"/>
      <c r="C58" s="39"/>
      <c r="D58" s="40"/>
      <c r="E58" s="106"/>
      <c r="F58" s="42"/>
      <c r="G58" s="42"/>
      <c r="H58" s="43"/>
      <c r="I58" s="68"/>
    </row>
    <row r="59" spans="1:12" x14ac:dyDescent="0.25">
      <c r="A59" s="110"/>
      <c r="C59" s="111"/>
      <c r="D59" s="112"/>
      <c r="E59" s="113"/>
      <c r="F59" s="107"/>
      <c r="G59" s="107"/>
      <c r="H59" s="108"/>
      <c r="I59" s="109"/>
    </row>
    <row r="60" spans="1:12" x14ac:dyDescent="0.25">
      <c r="E60" s="85"/>
      <c r="F60" s="86"/>
      <c r="G60" s="86"/>
      <c r="H60" s="85"/>
    </row>
    <row r="61" spans="1:12" x14ac:dyDescent="0.25">
      <c r="E61" s="85"/>
      <c r="F61" s="86"/>
      <c r="G61" s="86"/>
      <c r="H61" s="85"/>
    </row>
    <row r="62" spans="1:12" x14ac:dyDescent="0.25">
      <c r="C62" s="102" t="s">
        <v>21</v>
      </c>
      <c r="E62" s="85"/>
      <c r="F62" s="86"/>
      <c r="G62" s="86"/>
      <c r="H62" s="85"/>
    </row>
  </sheetData>
  <autoFilter ref="A9:I48"/>
  <mergeCells count="7">
    <mergeCell ref="A1:I1"/>
    <mergeCell ref="A2:I2"/>
    <mergeCell ref="A7:I8"/>
    <mergeCell ref="C4:F4"/>
    <mergeCell ref="A3:B6"/>
    <mergeCell ref="C5:F6"/>
    <mergeCell ref="C3:I3"/>
  </mergeCells>
  <conditionalFormatting sqref="F23">
    <cfRule type="expression" dxfId="5" priority="74" stopIfTrue="1">
      <formula>$C23=1</formula>
    </cfRule>
    <cfRule type="expression" dxfId="4" priority="75" stopIfTrue="1">
      <formula>OR($C23=0,$C23=2,$C23=3,$C23=4)</formula>
    </cfRule>
    <cfRule type="expression" dxfId="3" priority="76" stopIfTrue="1">
      <formula>AND(TIPOORCAMENTO="Licitado",$C23&lt;&gt;"L",$C23&lt;&gt;-1)</formula>
    </cfRule>
  </conditionalFormatting>
  <dataValidations disablePrompts="1" count="2">
    <dataValidation allowBlank="1" showInputMessage="1" showErrorMessage="1" prompt="A entrada de quantidades é feita na coluna AJ se acompanhamento por BM, ou na aba &quot;Memória de Cálculo/PLQ&quot; se acompanhamento por PLE." sqref="E23:E31 E37:E50"/>
    <dataValidation type="decimal" operator="greaterThan" allowBlank="1" showErrorMessage="1" error="Apenas números decimais maiores que zero." sqref="F23:F31">
      <formula1>0</formula1>
      <formula2>0</formula2>
    </dataValidation>
  </dataValidations>
  <printOptions horizontalCentered="1"/>
  <pageMargins left="0.35433070866141736" right="0.35433070866141736" top="0.59055118110236227" bottom="0.70866141732283472" header="0.31496062992125984" footer="0.31496062992125984"/>
  <pageSetup paperSize="9" scale="47" fitToHeight="8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view="pageBreakPreview" zoomScaleNormal="100" zoomScaleSheetLayoutView="100" workbookViewId="0">
      <pane ySplit="9" topLeftCell="A10" activePane="bottomLeft" state="frozen"/>
      <selection pane="bottomLeft" activeCell="A19" sqref="A12:XFD19"/>
    </sheetView>
  </sheetViews>
  <sheetFormatPr defaultColWidth="9.140625" defaultRowHeight="11.25" x14ac:dyDescent="0.2"/>
  <cols>
    <col min="1" max="1" width="5.85546875" style="7" customWidth="1"/>
    <col min="2" max="2" width="18.85546875" style="7" customWidth="1"/>
    <col min="3" max="3" width="20" style="7" customWidth="1"/>
    <col min="4" max="4" width="17.7109375" style="7" customWidth="1"/>
    <col min="5" max="5" width="13.28515625" style="7" customWidth="1"/>
    <col min="6" max="15" width="10.7109375" style="7" customWidth="1"/>
    <col min="16" max="16384" width="9.140625" style="7"/>
  </cols>
  <sheetData>
    <row r="1" spans="1:15" ht="26.1" customHeight="1" x14ac:dyDescent="0.25">
      <c r="A1" s="138" t="str">
        <f>ORÇAMENTO!A1</f>
        <v>PREFEITURA MUNICIPAL DE PELOTAS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40"/>
      <c r="O1" s="141"/>
    </row>
    <row r="2" spans="1:15" ht="26.1" customHeight="1" x14ac:dyDescent="0.25">
      <c r="A2" s="135" t="str">
        <f>ORÇAMENTO!A2</f>
        <v>SECRETARIA DE PLANEJAMENTO E GESTÃO - SEPLAG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1"/>
      <c r="O2" s="137"/>
    </row>
    <row r="3" spans="1:15" customFormat="1" ht="26.1" customHeight="1" x14ac:dyDescent="0.25">
      <c r="A3" s="125"/>
      <c r="B3" s="126"/>
      <c r="C3" s="145" t="str">
        <f>ORÇAMENTO!C3</f>
        <v>Identificação do projeto: ILUMINAÇÃO EM LED AVENIDAS</v>
      </c>
      <c r="D3" s="145"/>
      <c r="E3" s="145"/>
      <c r="F3" s="145"/>
      <c r="G3" s="146"/>
      <c r="H3" s="146"/>
      <c r="I3" s="146"/>
      <c r="J3" s="146"/>
      <c r="K3" s="146"/>
      <c r="L3" s="146"/>
      <c r="M3" s="146"/>
      <c r="N3" s="146"/>
      <c r="O3" s="147"/>
    </row>
    <row r="4" spans="1:15" customFormat="1" ht="26.1" customHeight="1" x14ac:dyDescent="0.25">
      <c r="A4" s="125"/>
      <c r="B4" s="126"/>
      <c r="C4" s="145" t="str">
        <f>ORÇAMENTO!C4</f>
        <v>Endereço: AV. FERREIRA VIANA, AV. ADOLFO FETTER E AV. JUSCELINO KUBITSCHEK DE OLIVEIRA</v>
      </c>
      <c r="D4" s="145"/>
      <c r="E4" s="145"/>
      <c r="F4" s="145"/>
      <c r="G4" s="146"/>
      <c r="H4" s="146"/>
      <c r="I4" s="146"/>
      <c r="J4" s="146"/>
      <c r="K4" s="146"/>
      <c r="L4" s="146"/>
      <c r="M4" s="146"/>
      <c r="N4" s="146"/>
      <c r="O4" s="147"/>
    </row>
    <row r="5" spans="1:15" customFormat="1" ht="26.1" customHeight="1" x14ac:dyDescent="0.25">
      <c r="A5" s="125"/>
      <c r="B5" s="126"/>
      <c r="C5" s="142" t="str">
        <f>ORÇAMENTO!C5</f>
        <v>Tipo de intervenção: ILUMINAÇÃO EM LED</v>
      </c>
      <c r="D5" s="142"/>
      <c r="E5" s="142"/>
      <c r="F5" s="142"/>
      <c r="G5" s="143"/>
      <c r="H5" s="143"/>
      <c r="I5" s="143"/>
      <c r="J5" s="143"/>
      <c r="K5" s="143"/>
      <c r="L5" s="143"/>
      <c r="M5" s="143"/>
      <c r="N5" s="143"/>
      <c r="O5" s="144"/>
    </row>
    <row r="6" spans="1:15" customFormat="1" ht="15.75" thickBot="1" x14ac:dyDescent="0.3">
      <c r="A6" s="127"/>
      <c r="B6" s="128"/>
      <c r="C6" s="26"/>
      <c r="D6" s="26"/>
      <c r="E6" s="26"/>
      <c r="F6" s="6"/>
      <c r="G6" s="6"/>
      <c r="H6" s="6"/>
      <c r="I6" s="6"/>
      <c r="J6" s="6"/>
      <c r="K6" s="6"/>
      <c r="L6" s="6"/>
      <c r="M6" s="6"/>
      <c r="N6" s="6"/>
      <c r="O6" s="30"/>
    </row>
    <row r="7" spans="1:15" customFormat="1" ht="15" x14ac:dyDescent="0.25">
      <c r="A7" s="129" t="s">
        <v>9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1"/>
      <c r="O7" s="131"/>
    </row>
    <row r="8" spans="1:15" customFormat="1" ht="15.75" thickBot="1" x14ac:dyDescent="0.3">
      <c r="A8" s="132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4"/>
      <c r="O8" s="134"/>
    </row>
    <row r="9" spans="1:15" s="8" customFormat="1" ht="12" thickBot="1" x14ac:dyDescent="0.25">
      <c r="A9" s="21" t="s">
        <v>10</v>
      </c>
      <c r="B9" s="22" t="s">
        <v>11</v>
      </c>
      <c r="C9" s="23"/>
      <c r="D9" s="24" t="s">
        <v>13</v>
      </c>
      <c r="E9" s="24" t="s">
        <v>20</v>
      </c>
      <c r="F9" s="24">
        <v>1</v>
      </c>
      <c r="G9" s="24">
        <v>2</v>
      </c>
      <c r="H9" s="24">
        <v>3</v>
      </c>
      <c r="I9" s="24">
        <v>4</v>
      </c>
      <c r="J9" s="49">
        <v>5</v>
      </c>
      <c r="K9" s="49">
        <v>6</v>
      </c>
      <c r="L9" s="49">
        <v>7</v>
      </c>
      <c r="M9" s="25">
        <v>8</v>
      </c>
      <c r="N9" s="25">
        <v>9</v>
      </c>
      <c r="O9" s="25">
        <v>10</v>
      </c>
    </row>
    <row r="10" spans="1:15" ht="12" thickBot="1" x14ac:dyDescent="0.25">
      <c r="A10" s="28"/>
      <c r="K10" s="50"/>
      <c r="L10" s="50"/>
      <c r="M10" s="51"/>
      <c r="N10" s="51"/>
      <c r="O10" s="51"/>
    </row>
    <row r="11" spans="1:15" s="8" customFormat="1" ht="23.25" customHeight="1" x14ac:dyDescent="0.2">
      <c r="A11" s="87" t="str">
        <f>ORÇAMENTO!A9</f>
        <v>ITEM</v>
      </c>
      <c r="B11" s="123" t="str">
        <f>ORÇAMENTO!C9</f>
        <v>DESCRIÇÃO</v>
      </c>
      <c r="C11" s="124"/>
      <c r="D11" s="88" t="s">
        <v>26</v>
      </c>
      <c r="E11" s="89" t="s">
        <v>14</v>
      </c>
      <c r="F11" s="90"/>
      <c r="G11" s="91"/>
      <c r="H11" s="91"/>
      <c r="I11" s="91"/>
      <c r="J11" s="92"/>
      <c r="K11" s="91"/>
      <c r="L11" s="91"/>
      <c r="M11" s="93"/>
      <c r="N11" s="93"/>
      <c r="O11" s="93"/>
    </row>
    <row r="12" spans="1:15" ht="12" customHeight="1" x14ac:dyDescent="0.2">
      <c r="A12" s="96" t="str">
        <f>ORÇAMENTO!A10</f>
        <v>1.</v>
      </c>
      <c r="B12" s="96" t="str">
        <f>ORÇAMENTO!C10</f>
        <v>ILUMINAÇÃO EM LED AVENIDAS FERREIRA VIANA E ADOLFO FETTER</v>
      </c>
      <c r="C12" s="97"/>
      <c r="D12" s="94"/>
      <c r="E12" s="95"/>
      <c r="F12" s="52"/>
      <c r="G12" s="52"/>
      <c r="H12" s="52"/>
      <c r="I12" s="52"/>
      <c r="J12" s="52"/>
      <c r="K12" s="52"/>
      <c r="L12" s="52"/>
      <c r="M12" s="52"/>
      <c r="N12" s="52"/>
      <c r="O12" s="52"/>
    </row>
    <row r="13" spans="1:15" ht="12" customHeight="1" x14ac:dyDescent="0.2">
      <c r="A13" s="96" t="s">
        <v>32</v>
      </c>
      <c r="B13" s="98" t="e">
        <f>ORÇAMENTO!#REF!</f>
        <v>#REF!</v>
      </c>
      <c r="C13" s="98"/>
      <c r="D13" s="94"/>
      <c r="E13" s="95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1:15" ht="12" customHeight="1" x14ac:dyDescent="0.2">
      <c r="A14" s="99" t="s">
        <v>34</v>
      </c>
      <c r="B14" s="98" t="e">
        <f>ORÇAMENTO!#REF!</f>
        <v>#REF!</v>
      </c>
      <c r="C14" s="98"/>
      <c r="D14" s="94"/>
      <c r="E14" s="95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15" ht="12" customHeight="1" x14ac:dyDescent="0.2">
      <c r="A15" s="99" t="s">
        <v>35</v>
      </c>
      <c r="B15" s="98" t="e">
        <f>ORÇAMENTO!#REF!</f>
        <v>#REF!</v>
      </c>
      <c r="C15" s="98"/>
      <c r="D15" s="94"/>
      <c r="E15" s="95"/>
      <c r="F15" s="52"/>
      <c r="G15" s="52"/>
      <c r="H15" s="52"/>
      <c r="I15" s="52"/>
      <c r="J15" s="52"/>
      <c r="K15" s="52"/>
      <c r="L15" s="52"/>
      <c r="M15" s="52"/>
      <c r="N15" s="52"/>
      <c r="O15" s="52"/>
    </row>
    <row r="16" spans="1:15" ht="12" customHeight="1" x14ac:dyDescent="0.2">
      <c r="A16" s="99" t="s">
        <v>36</v>
      </c>
      <c r="B16" s="98" t="e">
        <f>ORÇAMENTO!#REF!</f>
        <v>#REF!</v>
      </c>
      <c r="C16" s="98"/>
      <c r="D16" s="94"/>
      <c r="E16" s="95"/>
      <c r="F16" s="52"/>
      <c r="G16" s="52"/>
      <c r="H16" s="52"/>
      <c r="I16" s="52"/>
      <c r="J16" s="52"/>
      <c r="K16" s="52"/>
      <c r="L16" s="52"/>
      <c r="M16" s="52"/>
      <c r="N16" s="52"/>
      <c r="O16" s="52"/>
    </row>
    <row r="17" spans="1:15" ht="12" customHeight="1" x14ac:dyDescent="0.2">
      <c r="A17" s="99" t="s">
        <v>37</v>
      </c>
      <c r="B17" s="98" t="e">
        <f>ORÇAMENTO!#REF!</f>
        <v>#REF!</v>
      </c>
      <c r="C17" s="98"/>
      <c r="D17" s="94"/>
      <c r="E17" s="95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ht="12" customHeight="1" x14ac:dyDescent="0.2">
      <c r="A18" s="99" t="s">
        <v>38</v>
      </c>
      <c r="B18" s="98" t="e">
        <f>ORÇAMENTO!#REF!</f>
        <v>#REF!</v>
      </c>
      <c r="C18" s="98"/>
      <c r="D18" s="94"/>
      <c r="E18" s="95"/>
      <c r="F18" s="52"/>
      <c r="G18" s="52"/>
      <c r="H18" s="52"/>
      <c r="I18" s="52"/>
      <c r="J18" s="52"/>
      <c r="K18" s="52"/>
      <c r="L18" s="52"/>
      <c r="M18" s="52"/>
      <c r="N18" s="52"/>
      <c r="O18" s="52"/>
    </row>
    <row r="19" spans="1:15" ht="12" customHeight="1" x14ac:dyDescent="0.2">
      <c r="A19" s="99" t="s">
        <v>39</v>
      </c>
      <c r="B19" s="98" t="e">
        <f>ORÇAMENTO!#REF!</f>
        <v>#REF!</v>
      </c>
      <c r="C19" s="98"/>
      <c r="D19" s="94"/>
      <c r="E19" s="95"/>
      <c r="F19" s="52"/>
      <c r="G19" s="52"/>
      <c r="H19" s="52"/>
      <c r="I19" s="52"/>
      <c r="J19" s="52"/>
      <c r="K19" s="52"/>
      <c r="L19" s="52"/>
      <c r="M19" s="52"/>
      <c r="N19" s="52"/>
      <c r="O19" s="52"/>
    </row>
    <row r="20" spans="1:15" x14ac:dyDescent="0.2">
      <c r="D20" s="9"/>
      <c r="E20" s="1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5" ht="12" thickBot="1" x14ac:dyDescent="0.25">
      <c r="D21" s="9"/>
      <c r="E21" s="1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5" ht="12" thickBot="1" x14ac:dyDescent="0.25">
      <c r="B22" s="7" t="s">
        <v>12</v>
      </c>
      <c r="C22" s="18" t="s">
        <v>19</v>
      </c>
      <c r="D22" s="19">
        <f>SUM(D12:D21)</f>
        <v>0</v>
      </c>
    </row>
    <row r="23" spans="1:15" ht="12" thickBot="1" x14ac:dyDescent="0.25"/>
    <row r="24" spans="1:15" x14ac:dyDescent="0.2">
      <c r="D24" s="14" t="s">
        <v>15</v>
      </c>
      <c r="E24" s="14" t="s">
        <v>17</v>
      </c>
      <c r="F24" s="53"/>
      <c r="G24" s="54"/>
      <c r="H24" s="54"/>
      <c r="I24" s="54"/>
      <c r="J24" s="54"/>
      <c r="K24" s="54"/>
      <c r="L24" s="54"/>
      <c r="M24" s="55"/>
      <c r="N24" s="55"/>
      <c r="O24" s="55"/>
    </row>
    <row r="25" spans="1:15" ht="12" thickBot="1" x14ac:dyDescent="0.25">
      <c r="D25" s="15"/>
      <c r="E25" s="15" t="s">
        <v>18</v>
      </c>
      <c r="F25" s="11"/>
      <c r="G25" s="27"/>
      <c r="H25" s="27"/>
      <c r="I25" s="27"/>
      <c r="J25" s="27"/>
      <c r="K25" s="27"/>
      <c r="L25" s="27"/>
      <c r="M25" s="29"/>
      <c r="N25" s="29"/>
      <c r="O25" s="29"/>
    </row>
    <row r="26" spans="1:15" x14ac:dyDescent="0.2">
      <c r="D26" s="16" t="s">
        <v>16</v>
      </c>
      <c r="E26" s="13" t="s">
        <v>17</v>
      </c>
      <c r="F26" s="53"/>
      <c r="G26" s="54"/>
      <c r="H26" s="54"/>
      <c r="I26" s="54"/>
      <c r="J26" s="54"/>
      <c r="K26" s="54"/>
      <c r="L26" s="54"/>
      <c r="M26" s="55"/>
      <c r="N26" s="55"/>
      <c r="O26" s="55"/>
    </row>
    <row r="27" spans="1:15" ht="12" thickBot="1" x14ac:dyDescent="0.25">
      <c r="D27" s="17"/>
      <c r="E27" s="12" t="s">
        <v>18</v>
      </c>
      <c r="F27" s="11"/>
      <c r="G27" s="27"/>
      <c r="H27" s="27"/>
      <c r="I27" s="27"/>
      <c r="J27" s="27"/>
      <c r="K27" s="27"/>
      <c r="L27" s="27"/>
      <c r="M27" s="29"/>
      <c r="N27" s="29"/>
      <c r="O27" s="29"/>
    </row>
    <row r="29" spans="1:15" s="5" customFormat="1" x14ac:dyDescent="0.25">
      <c r="A29" s="1"/>
      <c r="B29" s="4"/>
      <c r="C29" s="1"/>
      <c r="E29" s="1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5" customFormat="1" x14ac:dyDescent="0.25">
      <c r="A30" s="1"/>
      <c r="B30" s="4"/>
    </row>
    <row r="31" spans="1:15" s="5" customFormat="1" x14ac:dyDescent="0.25">
      <c r="A31" s="1"/>
      <c r="B31" s="4"/>
    </row>
    <row r="32" spans="1:15" s="5" customFormat="1" x14ac:dyDescent="0.25">
      <c r="A32" s="1"/>
      <c r="B32" s="4"/>
    </row>
    <row r="33" spans="1:15" s="5" customFormat="1" x14ac:dyDescent="0.25">
      <c r="A33" s="1"/>
      <c r="B33" s="4"/>
      <c r="D33" s="1"/>
    </row>
    <row r="34" spans="1:15" s="5" customFormat="1" x14ac:dyDescent="0.25">
      <c r="A34" s="1"/>
      <c r="B34" s="4"/>
      <c r="C34" s="1"/>
      <c r="D34" s="2" t="s">
        <v>21</v>
      </c>
      <c r="E34" s="2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5" customFormat="1" x14ac:dyDescent="0.25">
      <c r="A35" s="1"/>
      <c r="B35" s="4"/>
      <c r="C35" s="1"/>
      <c r="D35" s="2"/>
      <c r="E35" s="1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5" customFormat="1" x14ac:dyDescent="0.25">
      <c r="A36" s="1"/>
      <c r="B36" s="4"/>
      <c r="C36" s="1"/>
      <c r="D36" s="2"/>
      <c r="E36" s="2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5" customFormat="1" x14ac:dyDescent="0.25">
      <c r="A37" s="1"/>
      <c r="B37" s="4"/>
      <c r="C37" s="1"/>
      <c r="D37" s="1"/>
      <c r="E37" s="2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5" customFormat="1" x14ac:dyDescent="0.25">
      <c r="A38" s="1"/>
      <c r="B38" s="4"/>
      <c r="C38" s="1"/>
      <c r="D38" s="1"/>
      <c r="E38" s="2"/>
      <c r="F38" s="3"/>
      <c r="G38" s="3"/>
      <c r="H38" s="3"/>
      <c r="I38" s="3"/>
      <c r="J38" s="3"/>
      <c r="K38" s="3"/>
      <c r="L38" s="3"/>
      <c r="M38" s="3"/>
      <c r="N38" s="3"/>
      <c r="O38" s="3"/>
    </row>
  </sheetData>
  <mergeCells count="8">
    <mergeCell ref="B11:C11"/>
    <mergeCell ref="A3:B6"/>
    <mergeCell ref="A7:O8"/>
    <mergeCell ref="A2:O2"/>
    <mergeCell ref="A1:O1"/>
    <mergeCell ref="C5:O5"/>
    <mergeCell ref="C4:O4"/>
    <mergeCell ref="C3:O3"/>
  </mergeCells>
  <conditionalFormatting sqref="F12:M21">
    <cfRule type="cellIs" dxfId="2" priority="25" operator="greaterThan">
      <formula>0</formula>
    </cfRule>
  </conditionalFormatting>
  <conditionalFormatting sqref="N12:N21">
    <cfRule type="cellIs" dxfId="1" priority="2" operator="greaterThan">
      <formula>0</formula>
    </cfRule>
  </conditionalFormatting>
  <conditionalFormatting sqref="O12:O21">
    <cfRule type="cellIs" dxfId="0" priority="1" operator="greaterThan">
      <formula>0</formula>
    </cfRule>
  </conditionalFormatting>
  <printOptions horizontalCentered="1"/>
  <pageMargins left="0.31496062992125984" right="0.31496062992125984" top="0.59055118110236227" bottom="0.39370078740157483" header="0.31496062992125984" footer="0.31496062992125984"/>
  <pageSetup paperSize="9" scale="75" orientation="landscape" r:id="rId1"/>
  <rowBreaks count="1" manualBreakCount="1">
    <brk id="11" max="14" man="1"/>
  </rowBreaks>
  <colBreaks count="1" manualBreakCount="1">
    <brk id="5" max="3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Rogerio</cp:lastModifiedBy>
  <cp:lastPrinted>2023-02-17T14:37:07Z</cp:lastPrinted>
  <dcterms:created xsi:type="dcterms:W3CDTF">2019-05-22T12:26:47Z</dcterms:created>
  <dcterms:modified xsi:type="dcterms:W3CDTF">2023-04-19T11:59:12Z</dcterms:modified>
</cp:coreProperties>
</file>